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7" windowHeight="5425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definedNames>
    <definedName name="_xlnm.Print_Titles" localSheetId="1">' Račun prihoda i rashoda'!$34:$34</definedName>
    <definedName name="_xlnm.Print_Titles" localSheetId="4">'POSEBNI DIO'!$5:$5</definedName>
    <definedName name="_xlnm.Print_Titles" localSheetId="2">'Rashodi prema funkcijskoj kl'!$9:$9</definedName>
  </definedNames>
  <calcPr calcId="144525"/>
</workbook>
</file>

<file path=xl/sharedStrings.xml><?xml version="1.0" encoding="utf-8"?>
<sst xmlns="http://schemas.openxmlformats.org/spreadsheetml/2006/main" count="511" uniqueCount="181">
  <si>
    <t>FINANCIJSKI PLAN PRORAČUNSKOG KORISNIKA JEDINICE LOKALNE I PODRUČNE (REGIONALNE) SAMOUPRAVE 
ZA 2024. I PROJEKCIJA ZA 2025. I 2026. GODINU</t>
  </si>
  <si>
    <t>I. OPĆI DIO</t>
  </si>
  <si>
    <t>A) SAŽETAK RAČUNA PRIHODA I RASHODA</t>
  </si>
  <si>
    <t>EUR</t>
  </si>
  <si>
    <t>Izvršenje 2022.*</t>
  </si>
  <si>
    <t>Plan 2023.</t>
  </si>
  <si>
    <t>1. Rebalans 2023.</t>
  </si>
  <si>
    <t>Proračun za 2024.</t>
  </si>
  <si>
    <t>Projekcija proračuna
za 2025.</t>
  </si>
  <si>
    <t>Projekcija proračuna
za 2026.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</si>
  <si>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</si>
  <si>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</si>
  <si>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</si>
  <si>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</si>
  <si>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</si>
  <si>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</si>
  <si>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/ MANJAK</t>
  </si>
  <si>
    <t>B) SAŽETAK RAČUNA FINANCIRANJA</t>
  </si>
  <si>
    <t>8 PRIMICI OD FINANCIJSKE IMOVINE I ZADUŽIVANJA</t>
  </si>
  <si>
    <t>5 IZDACI ZA FINANCIJSKU IMOVINU I OTPLATE ZAJMOVA</t>
  </si>
  <si>
    <t>NETO FINANCIRANJE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</si>
  <si>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</si>
  <si>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</si>
  <si>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</si>
  <si>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</si>
  <si>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</si>
  <si>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</si>
  <si>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IZ PRETHODNE(IH) GODINE KOJI ĆE SE RASPOREDITI / POKRITI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</si>
  <si>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</si>
  <si>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</si>
  <si>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 xml:space="preserve">A. RAČUN PRIHODA I RASHODA </t>
  </si>
  <si>
    <t>PRIHODI POSLOVANJA</t>
  </si>
  <si>
    <t>Razred</t>
  </si>
  <si>
    <t>Skupina</t>
  </si>
  <si>
    <t>Izvor</t>
  </si>
  <si>
    <t>Naziv prihoda</t>
  </si>
  <si>
    <t>Izvršenje 2022.</t>
  </si>
  <si>
    <t>Proračun 2023.</t>
  </si>
  <si>
    <t>Plan za 2024.</t>
  </si>
  <si>
    <t>Projekcija 
za 2025.</t>
  </si>
  <si>
    <t>Projekcija 
za 2026.</t>
  </si>
  <si>
    <t>Prihodi poslovanja</t>
  </si>
  <si>
    <t>Pomoći iz inozemstva i od subjekata unutar općeg proračuna</t>
  </si>
  <si>
    <t>5.4.</t>
  </si>
  <si>
    <t>Pomoći proračunskim korisnicima SDŽ</t>
  </si>
  <si>
    <t>5.5.</t>
  </si>
  <si>
    <t>Pomoći EU za PK</t>
  </si>
  <si>
    <t>Prihodi od imovine</t>
  </si>
  <si>
    <t>3.2.</t>
  </si>
  <si>
    <t>Vlastiti prihodi PK</t>
  </si>
  <si>
    <t>Prihodi od upravnih i administrativnih pristojbi, priistojbi po posebnim propisima i naknada</t>
  </si>
  <si>
    <t>4.8.</t>
  </si>
  <si>
    <t>Prihodi za posebne namjene proračunskih korisnika</t>
  </si>
  <si>
    <t>Prihodi od prodaje proizvoda i robe te pruženih usluga, prihodi od donacija te povrati po protestiranim jamstvima</t>
  </si>
  <si>
    <t>6.2.</t>
  </si>
  <si>
    <t>Donacije proračunskim korisnicima SDŽ</t>
  </si>
  <si>
    <t>Prihodi iz nadležnog proračuna i od HZZO-a temeljem ugovornih obveza</t>
  </si>
  <si>
    <t>1.1.</t>
  </si>
  <si>
    <t>Opći prihodi i primici</t>
  </si>
  <si>
    <t>4.4.</t>
  </si>
  <si>
    <t>Prihodi za posebne namjene - Decentralizacija</t>
  </si>
  <si>
    <t>5.3.</t>
  </si>
  <si>
    <t xml:space="preserve">Pomoći EU </t>
  </si>
  <si>
    <t>…</t>
  </si>
  <si>
    <t>Prihodi od prodaje nefinancijske imovine</t>
  </si>
  <si>
    <t>Prihodi od prodaje proizvedene dugotrajne imovine</t>
  </si>
  <si>
    <t>7.2.</t>
  </si>
  <si>
    <t>Prihodi od prodaje nefinancijske imovine PK</t>
  </si>
  <si>
    <t>RASHODI POSLOVANJA</t>
  </si>
  <si>
    <t>Naziv rashoda</t>
  </si>
  <si>
    <t>Rashodi poslovanja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</si>
  <si>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</si>
  <si>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</si>
  <si>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</si>
  <si>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</si>
  <si>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</si>
  <si>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</si>
  <si>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</si>
  <si>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</si>
  <si>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</si>
  <si>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RASHODI PREMA FUNKCIJSKOJ KLASIFIKACIJI</t>
  </si>
  <si>
    <t>BROJČANA OZNAKA I NAZIV</t>
  </si>
  <si>
    <t>UKUPNI RASHODI</t>
  </si>
  <si>
    <t>05 Zaštita okoliša</t>
  </si>
  <si>
    <t>051 Gospodarenje otpadom</t>
  </si>
  <si>
    <t>052 Gospodarenje otpadnim vodama</t>
  </si>
  <si>
    <t>053 Smanjenje zagađivanja</t>
  </si>
  <si>
    <t>054 Zaštita bioraznolikosti i krajolika</t>
  </si>
  <si>
    <t>055 Istraživanje i razvoj: Zaštita okoliša</t>
  </si>
  <si>
    <t>056 Poslovi i usluge zaštite okoliša koji nisu drugdje svrstani</t>
  </si>
  <si>
    <t>06 Usluge unapređenja stanovanja i zajednice</t>
  </si>
  <si>
    <t>061 Razvoj stanovanja</t>
  </si>
  <si>
    <t>062 Razvoj zajednice</t>
  </si>
  <si>
    <t>063 Opskrba vodom</t>
  </si>
  <si>
    <t>064 Ulična rasvjeta</t>
  </si>
  <si>
    <t>065 Istraživanje i razvoj stanovanja i komunalnih pogodnosti</t>
  </si>
  <si>
    <t>066 Rashodi vezani za stanovanje i kom. pogodnosti koji nisu drugdje svrstani</t>
  </si>
  <si>
    <t>07 Zdravstvo</t>
  </si>
  <si>
    <t>071 "Medicinski proizvodi, pribor i oprema"</t>
  </si>
  <si>
    <t>072 Službe za vanjske pacijente</t>
  </si>
  <si>
    <t>073 Bolničke službe</t>
  </si>
  <si>
    <t>074 Službe javnog zdravstva</t>
  </si>
  <si>
    <t>075 Istraživanje i razvoj zdravstva</t>
  </si>
  <si>
    <t>076 Poslovi i usluge zdravstva koji nisu drugdje svrstani</t>
  </si>
  <si>
    <t>08 "Rekreacija, kultura i religija"</t>
  </si>
  <si>
    <t>081 Službe rekreacije i sporta</t>
  </si>
  <si>
    <t>082 Službe kulture</t>
  </si>
  <si>
    <t>083 Službe emitiranja i izdavanja</t>
  </si>
  <si>
    <t>084 Religijske i druge službe zajednice</t>
  </si>
  <si>
    <t>085 "Istraživanje i razvoj rekreacije, kulture i religije"</t>
  </si>
  <si>
    <t>086 "Rashodi za rekreaciju, kulturu i religiju koji nisu drugdje svrstani"</t>
  </si>
  <si>
    <t>09 Obrazovanje</t>
  </si>
  <si>
    <t>091 Predškolsko i osnovno obrazovanje</t>
  </si>
  <si>
    <t>092 Srednjoškolsko  obrazovanje</t>
  </si>
  <si>
    <t>093 "Poslije srednjoškolsko, ali ne visoko obrazovanje"</t>
  </si>
  <si>
    <t>094 Visoka naobrazba</t>
  </si>
  <si>
    <t>095 Obrazovanje koje se ne može definirati po stupnju</t>
  </si>
  <si>
    <t>096 Dodatne usluge u obrazovanju</t>
  </si>
  <si>
    <t>097 Istraživanje i razvoj obrazovanja</t>
  </si>
  <si>
    <t>098 Usluge obrazovanja koje nisu drugdje svrstane</t>
  </si>
  <si>
    <t>10 Socijalna zaštita</t>
  </si>
  <si>
    <t>101 Bolest i invaliditet</t>
  </si>
  <si>
    <t>102 Starost</t>
  </si>
  <si>
    <t>103 Sljednici</t>
  </si>
  <si>
    <t>104 Obitelj i djeca</t>
  </si>
  <si>
    <t>105 Nezaposlenost</t>
  </si>
  <si>
    <t>106 Stanovanje</t>
  </si>
  <si>
    <t>107 Socijalna pomoć stanovništvu koje nije obuhvaćeno redovnim socijalnim programima</t>
  </si>
  <si>
    <t>108 Istraživanje i razvoj socijalne zaštite</t>
  </si>
  <si>
    <t>109 Aktivnosti socijalne zaštite koje nisu drugdje svrstane</t>
  </si>
  <si>
    <t>B. RAČUN FINANCIRANJA</t>
  </si>
  <si>
    <t>Naziv</t>
  </si>
  <si>
    <t>Primici od financijske imovine i zaduživanja</t>
  </si>
  <si>
    <t>Primljeni povrati glavnica danih zajmova i depozita</t>
  </si>
  <si>
    <t>Primici od zaduživanja</t>
  </si>
  <si>
    <t>8.2.</t>
  </si>
  <si>
    <t>Namjenski primici od zaduživanja proračunski korisnici</t>
  </si>
  <si>
    <t>Izdaci za financijsku imovinu i otplate zajmova</t>
  </si>
  <si>
    <t>Izdaci za otplatu glavnice primljenih kredita i zajmova</t>
  </si>
  <si>
    <t>II. POSEBNI DIO</t>
  </si>
  <si>
    <t>Šifra</t>
  </si>
  <si>
    <t xml:space="preserve">Naziv </t>
  </si>
  <si>
    <t xml:space="preserve">PROGRAM 3030 </t>
  </si>
  <si>
    <t>Skrb o starijim i nemoćnim osobama</t>
  </si>
  <si>
    <t>Aktivnost A303001</t>
  </si>
  <si>
    <t xml:space="preserve"> Rashodi djelatnosti</t>
  </si>
  <si>
    <t>Izvor 1.1.1.</t>
  </si>
  <si>
    <t>Izvor 1.1.2.</t>
  </si>
  <si>
    <t>Opći prihodi i primici -prenesena sredstva</t>
  </si>
  <si>
    <t>Izvor 3.2.1.</t>
  </si>
  <si>
    <t>Izvor 4.4.1.</t>
  </si>
  <si>
    <t>Izvor 4.8.1.</t>
  </si>
  <si>
    <t>Prihodi za posebne namjene PK</t>
  </si>
  <si>
    <t>Ostale naknade građanima i kućanstvima iz proračuna</t>
  </si>
  <si>
    <t>Kazne, penali i naknade štete</t>
  </si>
  <si>
    <t>Izvor 4.8.2.</t>
  </si>
  <si>
    <t>Prihodi za posebne namjene  PK-prenesena sredstva</t>
  </si>
  <si>
    <t>Izvor 5.4.1.</t>
  </si>
  <si>
    <t>Pomoći PK</t>
  </si>
  <si>
    <t>Izvor 6.2.1.</t>
  </si>
  <si>
    <t>Donacije PK</t>
  </si>
  <si>
    <t>Aktivnost A303002</t>
  </si>
  <si>
    <t>Izgradnja i uređenje objekata te nabava i održavanje opreme</t>
  </si>
  <si>
    <t>Rashodi za dodatna ulaganja na nefinacijskoj imovini</t>
  </si>
  <si>
    <t>Nematerijalna imovina</t>
  </si>
  <si>
    <t>Nematerijalna proizvedena imovina</t>
  </si>
  <si>
    <t>Izvor 3.2.2.</t>
  </si>
  <si>
    <t>Vlastiti prihodi PK prenesena sredstva</t>
  </si>
  <si>
    <t>Postrojenja i oprema</t>
  </si>
  <si>
    <t>Izvor 4.4.2.</t>
  </si>
  <si>
    <t>Prihodi za posebne namjene - Decentralizacija prenesena sredstva</t>
  </si>
  <si>
    <t>Rashodi za materijal i energiju</t>
  </si>
  <si>
    <t>Aktivnost A303003</t>
  </si>
  <si>
    <t>Hitne intervencije</t>
  </si>
  <si>
    <t>Aktivnost A303004</t>
  </si>
  <si>
    <t>Financiranje rada upravnih vijeća DZSN</t>
  </si>
  <si>
    <t>Ostali nespomenuti rashodi poslovanja</t>
  </si>
  <si>
    <t>Kapitalni projekt K303001</t>
  </si>
  <si>
    <t>Instaliranje solarnih fotonaposnkih elektrana DZSN</t>
  </si>
  <si>
    <t>Izvor financiranja xx</t>
  </si>
  <si>
    <t>Naziv izvora financiranja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</si>
</sst>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176" formatCode="#,##0.00_ ;\-#,##0.00\ "/>
  </numFmts>
  <fonts count="48">
    <font>
      <sz val="11"/>
      <color theme="1"/>
      <name val="Calibri"/>
      <charset val="238"/>
      <scheme val="minor"/>
    </font>
    <font>
      <b/>
      <sz val="12"/>
      <color indexed="8"/>
      <name val="Arial"/>
      <charset val="238"/>
    </font>
    <font>
      <b/>
      <sz val="14"/>
      <color indexed="8"/>
      <name val="Arial"/>
      <charset val="238"/>
    </font>
    <font>
      <b/>
      <sz val="10"/>
      <color indexed="8"/>
      <name val="Arial"/>
      <charset val="238"/>
    </font>
    <font>
      <sz val="10"/>
      <color theme="1"/>
      <name val="Calibri"/>
      <charset val="238"/>
      <scheme val="minor"/>
    </font>
    <font>
      <b/>
      <u/>
      <sz val="10"/>
      <color indexed="8"/>
      <name val="Arial"/>
      <charset val="238"/>
    </font>
    <font>
      <sz val="10"/>
      <color indexed="8"/>
      <name val="Arial"/>
      <charset val="238"/>
    </font>
    <font>
      <b/>
      <i/>
      <sz val="10"/>
      <color indexed="8"/>
      <name val="Arial"/>
      <charset val="238"/>
    </font>
    <font>
      <i/>
      <sz val="10"/>
      <color indexed="8"/>
      <name val="Arial"/>
      <charset val="238"/>
    </font>
    <font>
      <i/>
      <sz val="11"/>
      <color theme="1"/>
      <name val="Calibri"/>
      <charset val="238"/>
      <scheme val="minor"/>
    </font>
    <font>
      <b/>
      <sz val="10"/>
      <name val="Arial"/>
      <charset val="238"/>
    </font>
    <font>
      <sz val="10"/>
      <name val="Arial"/>
      <charset val="238"/>
    </font>
    <font>
      <i/>
      <sz val="10"/>
      <name val="Arial"/>
      <charset val="238"/>
    </font>
    <font>
      <sz val="10"/>
      <color theme="1"/>
      <name val="Arial"/>
      <charset val="238"/>
    </font>
    <font>
      <b/>
      <sz val="10"/>
      <color rgb="FF000000"/>
      <name val="Arial"/>
      <charset val="238"/>
    </font>
    <font>
      <i/>
      <sz val="10"/>
      <color rgb="FF000000"/>
      <name val="Arial"/>
      <charset val="238"/>
    </font>
    <font>
      <b/>
      <i/>
      <sz val="10"/>
      <color rgb="FF000000"/>
      <name val="Arial"/>
      <charset val="238"/>
    </font>
    <font>
      <sz val="12"/>
      <color theme="1"/>
      <name val="Calibri"/>
      <charset val="238"/>
      <scheme val="minor"/>
    </font>
    <font>
      <sz val="14"/>
      <color indexed="8"/>
      <name val="Arial"/>
      <charset val="238"/>
    </font>
    <font>
      <b/>
      <sz val="11"/>
      <color theme="1"/>
      <name val="Calibri"/>
      <charset val="238"/>
      <scheme val="minor"/>
    </font>
    <font>
      <b/>
      <sz val="12"/>
      <name val="Arial"/>
      <charset val="238"/>
    </font>
    <font>
      <sz val="12"/>
      <name val="Calibri"/>
      <charset val="238"/>
      <scheme val="minor"/>
    </font>
    <font>
      <b/>
      <sz val="14"/>
      <name val="Arial"/>
      <charset val="238"/>
    </font>
    <font>
      <sz val="14"/>
      <name val="Arial"/>
      <charset val="238"/>
    </font>
    <font>
      <b/>
      <i/>
      <sz val="9"/>
      <color indexed="8"/>
      <name val="Arial"/>
      <charset val="238"/>
    </font>
    <font>
      <sz val="9"/>
      <color theme="1"/>
      <name val="Arial"/>
      <charset val="238"/>
    </font>
    <font>
      <sz val="12"/>
      <color indexed="8"/>
      <name val="Arial"/>
      <charset val="238"/>
    </font>
    <font>
      <b/>
      <sz val="10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5" borderId="6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6" borderId="9" applyNumberFormat="0" applyAlignment="0" applyProtection="0">
      <alignment vertical="center"/>
    </xf>
    <xf numFmtId="0" fontId="38" fillId="7" borderId="10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40" fillId="8" borderId="11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28" fillId="0" borderId="0"/>
  </cellStyleXfs>
  <cellXfs count="1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3" fontId="6" fillId="3" borderId="4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176" fontId="6" fillId="3" borderId="3" xfId="0" applyNumberFormat="1" applyFont="1" applyFill="1" applyBorder="1" applyAlignment="1">
      <alignment horizontal="right" vertical="center" wrapText="1"/>
    </xf>
    <xf numFmtId="4" fontId="6" fillId="3" borderId="4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3" fontId="6" fillId="3" borderId="4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4" fontId="3" fillId="3" borderId="4" xfId="0" applyNumberFormat="1" applyFont="1" applyFill="1" applyBorder="1" applyAlignment="1">
      <alignment horizontal="right"/>
    </xf>
    <xf numFmtId="4" fontId="0" fillId="0" borderId="0" xfId="0" applyNumberFormat="1"/>
    <xf numFmtId="0" fontId="9" fillId="0" borderId="0" xfId="0" applyFont="1"/>
    <xf numFmtId="0" fontId="10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3" fontId="8" fillId="3" borderId="4" xfId="0" applyNumberFormat="1" applyFont="1" applyFill="1" applyBorder="1" applyAlignment="1">
      <alignment horizontal="right"/>
    </xf>
    <xf numFmtId="0" fontId="13" fillId="0" borderId="0" xfId="0" applyFont="1"/>
    <xf numFmtId="0" fontId="3" fillId="0" borderId="0" xfId="0" applyFont="1" applyAlignment="1">
      <alignment horizontal="center" vertical="center" wrapText="1"/>
    </xf>
    <xf numFmtId="0" fontId="14" fillId="0" borderId="4" xfId="49" applyFont="1" applyBorder="1" applyAlignment="1">
      <alignment horizontal="left" vertical="center" wrapText="1"/>
    </xf>
    <xf numFmtId="0" fontId="15" fillId="0" borderId="4" xfId="49" applyFont="1" applyBorder="1" applyAlignment="1">
      <alignment horizontal="left" vertical="center" wrapText="1"/>
    </xf>
    <xf numFmtId="3" fontId="8" fillId="3" borderId="4" xfId="0" applyNumberFormat="1" applyFont="1" applyFill="1" applyBorder="1" applyAlignment="1">
      <alignment horizontal="right" wrapText="1"/>
    </xf>
    <xf numFmtId="0" fontId="9" fillId="0" borderId="4" xfId="0" applyFont="1" applyBorder="1"/>
    <xf numFmtId="0" fontId="0" fillId="0" borderId="4" xfId="0" applyBorder="1"/>
    <xf numFmtId="0" fontId="16" fillId="0" borderId="4" xfId="49" applyFont="1" applyBorder="1" applyAlignment="1">
      <alignment horizontal="right" vertical="center" wrapText="1"/>
    </xf>
    <xf numFmtId="4" fontId="10" fillId="3" borderId="4" xfId="0" applyNumberFormat="1" applyFont="1" applyFill="1" applyBorder="1" applyAlignment="1">
      <alignment horizontal="left" vertical="center" wrapText="1"/>
    </xf>
    <xf numFmtId="4" fontId="11" fillId="3" borderId="4" xfId="0" applyNumberFormat="1" applyFont="1" applyFill="1" applyBorder="1" applyAlignment="1">
      <alignment horizontal="left" vertical="center" wrapText="1"/>
    </xf>
    <xf numFmtId="4" fontId="12" fillId="3" borderId="4" xfId="0" applyNumberFormat="1" applyFont="1" applyFill="1" applyBorder="1" applyAlignment="1">
      <alignment horizontal="left" vertical="center"/>
    </xf>
    <xf numFmtId="4" fontId="12" fillId="3" borderId="4" xfId="0" applyNumberFormat="1" applyFont="1" applyFill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horizontal="right"/>
    </xf>
    <xf numFmtId="4" fontId="10" fillId="3" borderId="4" xfId="0" applyNumberFormat="1" applyFont="1" applyFill="1" applyBorder="1" applyAlignment="1">
      <alignment vertical="center" wrapText="1"/>
    </xf>
    <xf numFmtId="4" fontId="11" fillId="3" borderId="4" xfId="0" applyNumberFormat="1" applyFont="1" applyFill="1" applyBorder="1" applyAlignment="1">
      <alignment vertical="center" wrapText="1"/>
    </xf>
    <xf numFmtId="4" fontId="11" fillId="3" borderId="4" xfId="0" applyNumberFormat="1" applyFont="1" applyFill="1" applyBorder="1" applyAlignment="1">
      <alignment horizontal="left" vertical="center"/>
    </xf>
    <xf numFmtId="4" fontId="6" fillId="3" borderId="4" xfId="0" applyNumberFormat="1" applyFont="1" applyFill="1" applyBorder="1" applyAlignment="1">
      <alignment horizontal="right" wrapText="1"/>
    </xf>
    <xf numFmtId="0" fontId="17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right"/>
    </xf>
    <xf numFmtId="3" fontId="10" fillId="4" borderId="1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0" fontId="10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right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0" fontId="27" fillId="0" borderId="5" xfId="0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wrapText="1"/>
    </xf>
    <xf numFmtId="0" fontId="6" fillId="0" borderId="0" xfId="0" applyFont="1"/>
    <xf numFmtId="3" fontId="10" fillId="2" borderId="4" xfId="0" applyNumberFormat="1" applyFont="1" applyFill="1" applyBorder="1" applyAlignment="1">
      <alignment horizontal="right" wrapText="1"/>
    </xf>
    <xf numFmtId="3" fontId="10" fillId="4" borderId="4" xfId="0" applyNumberFormat="1" applyFont="1" applyFill="1" applyBorder="1" applyAlignment="1">
      <alignment horizontal="right"/>
    </xf>
    <xf numFmtId="0" fontId="11" fillId="0" borderId="0" xfId="0" applyFont="1"/>
    <xf numFmtId="0" fontId="10" fillId="0" borderId="1" xfId="0" applyFont="1" applyBorder="1" applyAlignment="1" quotePrefix="1">
      <alignment horizontal="left" vertical="center"/>
    </xf>
    <xf numFmtId="0" fontId="10" fillId="0" borderId="1" xfId="0" applyFont="1" applyBorder="1" applyAlignment="1" quotePrefix="1">
      <alignment horizontal="left" vertical="center" wrapText="1"/>
    </xf>
    <xf numFmtId="0" fontId="10" fillId="4" borderId="1" xfId="0" applyFont="1" applyFill="1" applyBorder="1" applyAlignment="1" quotePrefix="1">
      <alignment horizontal="left" vertical="center" wrapText="1"/>
    </xf>
    <xf numFmtId="0" fontId="12" fillId="3" borderId="4" xfId="0" applyFont="1" applyFill="1" applyBorder="1" applyAlignment="1" quotePrefix="1">
      <alignment horizontal="left" vertical="center"/>
    </xf>
    <xf numFmtId="0" fontId="12" fillId="3" borderId="4" xfId="0" applyFont="1" applyFill="1" applyBorder="1" applyAlignment="1" quotePrefix="1">
      <alignment horizontal="left" vertical="center" wrapText="1"/>
    </xf>
    <xf numFmtId="0" fontId="10" fillId="3" borderId="4" xfId="0" applyFont="1" applyFill="1" applyBorder="1" applyAlignment="1" quotePrefix="1">
      <alignment horizontal="left" vertical="center"/>
    </xf>
    <xf numFmtId="0" fontId="11" fillId="3" borderId="4" xfId="0" applyFont="1" applyFill="1" applyBorder="1" applyAlignment="1" quotePrefix="1">
      <alignment horizontal="left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no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zoomScale="61" zoomScaleNormal="61" topLeftCell="A23" workbookViewId="0">
      <selection activeCell="O9" sqref="O9"/>
    </sheetView>
  </sheetViews>
  <sheetFormatPr defaultColWidth="9" defaultRowHeight="14.55"/>
  <cols>
    <col min="5" max="7" width="25.3333333333333" customWidth="1"/>
    <col min="8" max="8" width="23.4414414414414" customWidth="1"/>
    <col min="9" max="11" width="25.3333333333333" customWidth="1"/>
  </cols>
  <sheetData>
    <row r="1" ht="4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7.55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15.4" spans="1:11">
      <c r="A3" s="1" t="s">
        <v>1</v>
      </c>
      <c r="B3" s="1"/>
      <c r="C3" s="1"/>
      <c r="D3" s="1"/>
      <c r="E3" s="1"/>
      <c r="F3" s="1"/>
      <c r="G3" s="1"/>
      <c r="H3" s="1"/>
      <c r="I3" s="1"/>
      <c r="J3" s="105"/>
      <c r="K3" s="105"/>
    </row>
    <row r="4" ht="17.55" spans="1:11">
      <c r="A4" s="2"/>
      <c r="B4" s="2"/>
      <c r="C4" s="2"/>
      <c r="D4" s="2"/>
      <c r="E4" s="2"/>
      <c r="F4" s="2"/>
      <c r="G4" s="2"/>
      <c r="H4" s="2"/>
      <c r="I4" s="2"/>
      <c r="J4" s="27"/>
      <c r="K4" s="27"/>
    </row>
    <row r="5" ht="18" customHeight="1" spans="1:11">
      <c r="A5" s="1" t="s">
        <v>2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ht="17.55" spans="1:11">
      <c r="A6" s="64"/>
      <c r="B6" s="65"/>
      <c r="C6" s="65"/>
      <c r="D6" s="65"/>
      <c r="E6" s="66"/>
      <c r="F6" s="67"/>
      <c r="G6" s="67"/>
      <c r="H6" s="67"/>
      <c r="I6" s="67"/>
      <c r="J6" s="67"/>
      <c r="K6" s="106" t="s">
        <v>3</v>
      </c>
    </row>
    <row r="7" ht="24.85" spans="1:11">
      <c r="A7" s="68"/>
      <c r="B7" s="69"/>
      <c r="C7" s="69"/>
      <c r="D7" s="70"/>
      <c r="E7" s="71"/>
      <c r="F7" s="72" t="s">
        <v>4</v>
      </c>
      <c r="G7" s="72" t="s">
        <v>5</v>
      </c>
      <c r="H7" s="72" t="s">
        <v>6</v>
      </c>
      <c r="I7" s="72" t="s">
        <v>7</v>
      </c>
      <c r="J7" s="72" t="s">
        <v>8</v>
      </c>
      <c r="K7" s="72" t="s">
        <v>9</v>
      </c>
    </row>
    <row r="8" spans="1:11">
      <c r="A8" s="73" t="s">
        <v>10</v>
      </c>
      <c r="B8" s="74"/>
      <c r="C8" s="74"/>
      <c r="D8" s="74"/>
      <c r="E8" s="75"/>
      <c r="F8" s="76">
        <v>8029658.37</v>
      </c>
      <c r="G8" s="76">
        <f t="shared" ref="G8:K8" si="0">G9+G10</f>
        <v>7727172.65</v>
      </c>
      <c r="H8" s="76">
        <f t="shared" si="0"/>
        <v>7727173</v>
      </c>
      <c r="I8" s="76">
        <f t="shared" si="0"/>
        <v>8796792.38</v>
      </c>
      <c r="J8" s="76">
        <f t="shared" si="0"/>
        <v>8796792</v>
      </c>
      <c r="K8" s="76">
        <f t="shared" si="0"/>
        <v>8796792</v>
      </c>
    </row>
    <row r="9" spans="1:11">
      <c r="A9" s="77" t="s">
        <v>11</v>
      </c>
      <c r="B9" s="78"/>
      <c r="C9" s="78"/>
      <c r="D9" s="78"/>
      <c r="E9" s="79"/>
      <c r="F9" s="80">
        <v>8029658</v>
      </c>
      <c r="G9" s="80">
        <v>7727172.65</v>
      </c>
      <c r="H9" s="80">
        <v>7727173</v>
      </c>
      <c r="I9" s="80">
        <v>8796792.38</v>
      </c>
      <c r="J9" s="80">
        <v>8796792</v>
      </c>
      <c r="K9" s="80">
        <v>8796792</v>
      </c>
    </row>
    <row r="10" spans="1:11">
      <c r="A10" s="112" t="s">
        <v>12</v>
      </c>
      <c r="B10" s="79"/>
      <c r="C10" s="79"/>
      <c r="D10" s="79"/>
      <c r="E10" s="79"/>
      <c r="F10" s="80"/>
      <c r="G10" s="80"/>
      <c r="H10" s="80"/>
      <c r="I10" s="80"/>
      <c r="J10" s="80"/>
      <c r="K10" s="80"/>
    </row>
    <row r="11" spans="1:11">
      <c r="A11" s="82" t="s">
        <v>13</v>
      </c>
      <c r="B11" s="75"/>
      <c r="C11" s="75"/>
      <c r="D11" s="75"/>
      <c r="E11" s="75"/>
      <c r="F11" s="76">
        <v>7959572.63</v>
      </c>
      <c r="G11" s="76">
        <f t="shared" ref="G11:K11" si="1">G12+G13</f>
        <v>7727172.65</v>
      </c>
      <c r="H11" s="76">
        <f t="shared" si="1"/>
        <v>7727173.14</v>
      </c>
      <c r="I11" s="76">
        <f t="shared" si="1"/>
        <v>8796792</v>
      </c>
      <c r="J11" s="76">
        <f t="shared" si="1"/>
        <v>8796792</v>
      </c>
      <c r="K11" s="76">
        <f t="shared" si="1"/>
        <v>8796792</v>
      </c>
    </row>
    <row r="12" spans="1:11">
      <c r="A12" s="113" t="s">
        <v>14</v>
      </c>
      <c r="B12" s="78"/>
      <c r="C12" s="78"/>
      <c r="D12" s="78"/>
      <c r="E12" s="78"/>
      <c r="F12" s="80">
        <v>7734411.7</v>
      </c>
      <c r="G12" s="80">
        <v>7340949.29</v>
      </c>
      <c r="H12" s="80">
        <v>7222288.65</v>
      </c>
      <c r="I12" s="80">
        <v>8578761</v>
      </c>
      <c r="J12" s="80">
        <v>8578761</v>
      </c>
      <c r="K12" s="107">
        <v>8578761</v>
      </c>
    </row>
    <row r="13" spans="1:11">
      <c r="A13" s="112" t="s">
        <v>15</v>
      </c>
      <c r="B13" s="79"/>
      <c r="C13" s="79"/>
      <c r="D13" s="79"/>
      <c r="E13" s="79"/>
      <c r="F13" s="80">
        <v>225160.92</v>
      </c>
      <c r="G13" s="80">
        <v>386223.36</v>
      </c>
      <c r="H13" s="80">
        <v>504884.49</v>
      </c>
      <c r="I13" s="80">
        <v>218031</v>
      </c>
      <c r="J13" s="80">
        <v>218031</v>
      </c>
      <c r="K13" s="107">
        <v>218031</v>
      </c>
    </row>
    <row r="14" spans="1:11">
      <c r="A14" s="114" t="s">
        <v>16</v>
      </c>
      <c r="B14" s="74"/>
      <c r="C14" s="74"/>
      <c r="D14" s="74"/>
      <c r="E14" s="74"/>
      <c r="F14" s="76">
        <f>F8-F11</f>
        <v>70085.7400000002</v>
      </c>
      <c r="G14" s="76">
        <f t="shared" ref="G14:K14" si="2">G8-G11</f>
        <v>0</v>
      </c>
      <c r="H14" s="76">
        <f t="shared" si="2"/>
        <v>-0.140000000596046</v>
      </c>
      <c r="I14" s="76">
        <v>0</v>
      </c>
      <c r="J14" s="76">
        <f t="shared" si="2"/>
        <v>0</v>
      </c>
      <c r="K14" s="76">
        <f t="shared" si="2"/>
        <v>0</v>
      </c>
    </row>
    <row r="15" ht="17.55" spans="1:11">
      <c r="A15" s="2"/>
      <c r="B15" s="83"/>
      <c r="C15" s="83"/>
      <c r="D15" s="83"/>
      <c r="E15" s="83"/>
      <c r="F15" s="83"/>
      <c r="G15" s="83"/>
      <c r="H15" s="83"/>
      <c r="I15" s="108"/>
      <c r="J15" s="108"/>
      <c r="K15" s="108"/>
    </row>
    <row r="16" ht="18" customHeight="1" spans="1:11">
      <c r="A16" s="1" t="s">
        <v>17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ht="17.55" spans="1:11">
      <c r="A17" s="2"/>
      <c r="B17" s="83"/>
      <c r="C17" s="83"/>
      <c r="D17" s="83"/>
      <c r="E17" s="83"/>
      <c r="F17" s="83"/>
      <c r="G17" s="83"/>
      <c r="H17" s="83"/>
      <c r="I17" s="108"/>
      <c r="J17" s="108"/>
      <c r="K17" s="108"/>
    </row>
    <row r="18" ht="24.85" spans="1:11">
      <c r="A18" s="68"/>
      <c r="B18" s="69"/>
      <c r="C18" s="69"/>
      <c r="D18" s="70"/>
      <c r="E18" s="71"/>
      <c r="F18" s="72" t="s">
        <v>4</v>
      </c>
      <c r="G18" s="72" t="s">
        <v>5</v>
      </c>
      <c r="H18" s="72" t="s">
        <v>6</v>
      </c>
      <c r="I18" s="72" t="s">
        <v>7</v>
      </c>
      <c r="J18" s="72" t="s">
        <v>8</v>
      </c>
      <c r="K18" s="72" t="s">
        <v>9</v>
      </c>
    </row>
    <row r="19" ht="15.75" customHeight="1" spans="1:11">
      <c r="A19" s="112" t="s">
        <v>18</v>
      </c>
      <c r="B19" s="79"/>
      <c r="C19" s="79"/>
      <c r="D19" s="79"/>
      <c r="E19" s="79"/>
      <c r="F19" s="80"/>
      <c r="G19" s="80"/>
      <c r="H19" s="80"/>
      <c r="I19" s="80"/>
      <c r="J19" s="80"/>
      <c r="K19" s="107"/>
    </row>
    <row r="20" spans="1:11">
      <c r="A20" s="112" t="s">
        <v>19</v>
      </c>
      <c r="B20" s="79"/>
      <c r="C20" s="79"/>
      <c r="D20" s="79"/>
      <c r="E20" s="79"/>
      <c r="F20" s="80"/>
      <c r="G20" s="80"/>
      <c r="H20" s="80"/>
      <c r="I20" s="80"/>
      <c r="J20" s="80"/>
      <c r="K20" s="107"/>
    </row>
    <row r="21" spans="1:11">
      <c r="A21" s="114" t="s">
        <v>20</v>
      </c>
      <c r="B21" s="74"/>
      <c r="C21" s="74"/>
      <c r="D21" s="74"/>
      <c r="E21" s="74"/>
      <c r="F21" s="76">
        <f>F19-F20</f>
        <v>0</v>
      </c>
      <c r="G21" s="76">
        <f t="shared" ref="G21:K21" si="3">G19-G20</f>
        <v>0</v>
      </c>
      <c r="H21" s="76">
        <f t="shared" ref="H21" si="4">H19-H20</f>
        <v>0</v>
      </c>
      <c r="I21" s="76">
        <f t="shared" si="3"/>
        <v>0</v>
      </c>
      <c r="J21" s="76">
        <f t="shared" si="3"/>
        <v>0</v>
      </c>
      <c r="K21" s="76">
        <f t="shared" si="3"/>
        <v>0</v>
      </c>
    </row>
    <row r="22" spans="1:11">
      <c r="A22" s="114" t="s">
        <v>21</v>
      </c>
      <c r="B22" s="74"/>
      <c r="C22" s="74"/>
      <c r="D22" s="74"/>
      <c r="E22" s="74"/>
      <c r="F22" s="76">
        <f>F14+F21</f>
        <v>70085.7400000002</v>
      </c>
      <c r="G22" s="76">
        <f t="shared" ref="G22:K22" si="5">G14+G21</f>
        <v>0</v>
      </c>
      <c r="H22" s="76">
        <f t="shared" ref="H22" si="6">H14+H21</f>
        <v>-0.140000000596046</v>
      </c>
      <c r="I22" s="76">
        <f t="shared" si="5"/>
        <v>0</v>
      </c>
      <c r="J22" s="76">
        <f t="shared" si="5"/>
        <v>0</v>
      </c>
      <c r="K22" s="76">
        <f t="shared" si="5"/>
        <v>0</v>
      </c>
    </row>
    <row r="23" ht="17.55" spans="1:11">
      <c r="A23" s="2"/>
      <c r="B23" s="83"/>
      <c r="C23" s="83"/>
      <c r="D23" s="83"/>
      <c r="E23" s="83"/>
      <c r="F23" s="83"/>
      <c r="G23" s="83"/>
      <c r="H23" s="83"/>
      <c r="I23" s="108"/>
      <c r="J23" s="108"/>
      <c r="K23" s="108"/>
    </row>
    <row r="24" ht="15.4" spans="1:11">
      <c r="A24" s="1" t="s">
        <v>22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ht="15.85" spans="1:11">
      <c r="A25" s="1"/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ht="23.25" customHeight="1" spans="1:11">
      <c r="A26" s="68"/>
      <c r="B26" s="69"/>
      <c r="C26" s="69"/>
      <c r="D26" s="70"/>
      <c r="E26" s="71"/>
      <c r="F26" s="72" t="s">
        <v>4</v>
      </c>
      <c r="G26" s="72" t="s">
        <v>5</v>
      </c>
      <c r="H26" s="72" t="s">
        <v>6</v>
      </c>
      <c r="I26" s="72" t="s">
        <v>7</v>
      </c>
      <c r="J26" s="72" t="s">
        <v>8</v>
      </c>
      <c r="K26" s="72" t="s">
        <v>9</v>
      </c>
    </row>
    <row r="27" ht="30" customHeight="1" spans="1:11">
      <c r="A27" s="84" t="s">
        <v>23</v>
      </c>
      <c r="B27" s="85"/>
      <c r="C27" s="85"/>
      <c r="D27" s="85"/>
      <c r="E27" s="86"/>
      <c r="F27" s="87">
        <v>0</v>
      </c>
      <c r="G27" s="87">
        <v>0</v>
      </c>
      <c r="H27" s="87">
        <v>1</v>
      </c>
      <c r="I27" s="87">
        <v>0</v>
      </c>
      <c r="J27" s="87">
        <v>0</v>
      </c>
      <c r="K27" s="109">
        <v>0</v>
      </c>
    </row>
    <row r="28" ht="15" customHeight="1" spans="1:11">
      <c r="A28" s="114" t="s">
        <v>24</v>
      </c>
      <c r="B28" s="74"/>
      <c r="C28" s="74"/>
      <c r="D28" s="74"/>
      <c r="E28" s="74"/>
      <c r="F28" s="88">
        <f>F22+F27</f>
        <v>70085.7400000002</v>
      </c>
      <c r="G28" s="88">
        <f t="shared" ref="G28:K28" si="7">G22+G27</f>
        <v>0</v>
      </c>
      <c r="H28" s="88">
        <f t="shared" ref="H28" si="8">H22+H27</f>
        <v>0.859999999403954</v>
      </c>
      <c r="I28" s="88">
        <f t="shared" si="7"/>
        <v>0</v>
      </c>
      <c r="J28" s="88">
        <f t="shared" si="7"/>
        <v>0</v>
      </c>
      <c r="K28" s="110">
        <f t="shared" si="7"/>
        <v>0</v>
      </c>
    </row>
    <row r="29" ht="25.5" customHeight="1" spans="1:11">
      <c r="A29" s="73" t="s">
        <v>25</v>
      </c>
      <c r="B29" s="89"/>
      <c r="C29" s="89"/>
      <c r="D29" s="89"/>
      <c r="E29" s="90"/>
      <c r="F29" s="88">
        <f>F14+F21+F27-F28</f>
        <v>0</v>
      </c>
      <c r="G29" s="88">
        <f t="shared" ref="G29:K29" si="9">G14+G21+G27-G28</f>
        <v>0</v>
      </c>
      <c r="H29" s="88">
        <f t="shared" ref="H29" si="10">H14+H21+H27-H28</f>
        <v>0</v>
      </c>
      <c r="I29" s="88">
        <f t="shared" si="9"/>
        <v>0</v>
      </c>
      <c r="J29" s="88">
        <f t="shared" si="9"/>
        <v>0</v>
      </c>
      <c r="K29" s="110">
        <f t="shared" si="9"/>
        <v>0</v>
      </c>
    </row>
    <row r="30" ht="15" customHeight="1" spans="1:11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ht="11.25" customHeight="1" spans="1:11">
      <c r="A31" s="91" t="s">
        <v>26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ht="29.25" customHeight="1" spans="1:11">
      <c r="A32" s="93"/>
      <c r="B32" s="94"/>
      <c r="C32" s="94"/>
      <c r="D32" s="94"/>
      <c r="E32" s="94"/>
      <c r="F32" s="94"/>
      <c r="G32" s="94"/>
      <c r="H32" s="94"/>
      <c r="I32" s="111"/>
      <c r="J32" s="111"/>
      <c r="K32" s="111"/>
    </row>
    <row r="33" ht="24.85" spans="1:11">
      <c r="A33" s="95"/>
      <c r="B33" s="96"/>
      <c r="C33" s="96"/>
      <c r="D33" s="97"/>
      <c r="E33" s="98"/>
      <c r="F33" s="99" t="s">
        <v>4</v>
      </c>
      <c r="G33" s="99" t="s">
        <v>5</v>
      </c>
      <c r="H33" s="72" t="s">
        <v>6</v>
      </c>
      <c r="I33" s="99" t="s">
        <v>7</v>
      </c>
      <c r="J33" s="99" t="s">
        <v>8</v>
      </c>
      <c r="K33" s="99" t="s">
        <v>9</v>
      </c>
    </row>
    <row r="34" spans="1:11">
      <c r="A34" s="84" t="s">
        <v>23</v>
      </c>
      <c r="B34" s="85"/>
      <c r="C34" s="85"/>
      <c r="D34" s="85"/>
      <c r="E34" s="86"/>
      <c r="F34" s="87">
        <v>0</v>
      </c>
      <c r="G34" s="87">
        <f>F37</f>
        <v>0</v>
      </c>
      <c r="H34" s="87">
        <f>G37</f>
        <v>0</v>
      </c>
      <c r="I34" s="87">
        <f>G37</f>
        <v>0</v>
      </c>
      <c r="J34" s="87">
        <f>I37</f>
        <v>0</v>
      </c>
      <c r="K34" s="109">
        <f>J37</f>
        <v>0</v>
      </c>
    </row>
    <row r="35" ht="27" customHeight="1" spans="1:11">
      <c r="A35" s="84" t="s">
        <v>27</v>
      </c>
      <c r="B35" s="85"/>
      <c r="C35" s="85"/>
      <c r="D35" s="85"/>
      <c r="E35" s="86"/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109">
        <v>0</v>
      </c>
    </row>
    <row r="36" spans="1:11">
      <c r="A36" s="84" t="s">
        <v>28</v>
      </c>
      <c r="B36" s="100"/>
      <c r="C36" s="100"/>
      <c r="D36" s="100"/>
      <c r="E36" s="101"/>
      <c r="F36" s="87">
        <v>0</v>
      </c>
      <c r="G36" s="87">
        <v>0</v>
      </c>
      <c r="H36" s="87">
        <v>0</v>
      </c>
      <c r="I36" s="87">
        <v>0</v>
      </c>
      <c r="J36" s="87">
        <v>0</v>
      </c>
      <c r="K36" s="109">
        <v>0</v>
      </c>
    </row>
    <row r="37" ht="15" customHeight="1" spans="1:11">
      <c r="A37" s="114" t="s">
        <v>24</v>
      </c>
      <c r="B37" s="74"/>
      <c r="C37" s="74"/>
      <c r="D37" s="74"/>
      <c r="E37" s="74"/>
      <c r="F37" s="102">
        <f>F34-F35+F36</f>
        <v>0</v>
      </c>
      <c r="G37" s="102">
        <f t="shared" ref="G37:K37" si="11">G34-G35+G36</f>
        <v>0</v>
      </c>
      <c r="H37" s="102">
        <f t="shared" ref="H37" si="12">H34-H35+H36</f>
        <v>0</v>
      </c>
      <c r="I37" s="102">
        <f t="shared" si="11"/>
        <v>0</v>
      </c>
      <c r="J37" s="102">
        <f t="shared" si="11"/>
        <v>0</v>
      </c>
      <c r="K37" s="76">
        <f t="shared" si="11"/>
        <v>0</v>
      </c>
    </row>
    <row r="39" spans="1:11">
      <c r="A39" s="103" t="s">
        <v>29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</sheetData>
  <mergeCells count="24">
    <mergeCell ref="A1:K1"/>
    <mergeCell ref="A3:K3"/>
    <mergeCell ref="A5:K5"/>
    <mergeCell ref="A8:E8"/>
    <mergeCell ref="A9:E9"/>
    <mergeCell ref="A10:E10"/>
    <mergeCell ref="A12:E12"/>
    <mergeCell ref="A13:E13"/>
    <mergeCell ref="A14:E14"/>
    <mergeCell ref="A16:K16"/>
    <mergeCell ref="A19:E19"/>
    <mergeCell ref="A20:E20"/>
    <mergeCell ref="A21:E21"/>
    <mergeCell ref="A22:E22"/>
    <mergeCell ref="A24:K24"/>
    <mergeCell ref="A27:E27"/>
    <mergeCell ref="A28:E28"/>
    <mergeCell ref="A29:E29"/>
    <mergeCell ref="A31:K31"/>
    <mergeCell ref="A34:E34"/>
    <mergeCell ref="A35:E35"/>
    <mergeCell ref="A36:E36"/>
    <mergeCell ref="A37:E37"/>
    <mergeCell ref="A39:K39"/>
  </mergeCells>
  <pageMargins left="0.708661417322835" right="0.708661417322835" top="0.748031496062992" bottom="0.748031496062992" header="0.31496062992126" footer="0.31496062992126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3"/>
  <sheetViews>
    <sheetView zoomScale="60" zoomScaleNormal="60" topLeftCell="C1" workbookViewId="0">
      <selection activeCell="L115" sqref="L115"/>
    </sheetView>
  </sheetViews>
  <sheetFormatPr defaultColWidth="9" defaultRowHeight="14.55"/>
  <cols>
    <col min="1" max="1" width="7.44144144144144" customWidth="1"/>
    <col min="2" max="2" width="8.44144144144144" customWidth="1"/>
    <col min="3" max="3" width="5.44144144144144" customWidth="1"/>
    <col min="4" max="4" width="45.4414414414414" customWidth="1"/>
    <col min="5" max="5" width="24.6666666666667" customWidth="1"/>
    <col min="6" max="6" width="25.3333333333333" customWidth="1"/>
    <col min="7" max="7" width="22.8828828828829" customWidth="1"/>
    <col min="8" max="9" width="25.3333333333333" customWidth="1"/>
    <col min="10" max="10" width="19.4414414414414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8" customHeight="1" spans="1:9">
      <c r="A2" s="2"/>
      <c r="B2" s="2"/>
      <c r="C2" s="2"/>
      <c r="D2" s="2"/>
      <c r="E2" s="2"/>
      <c r="F2" s="2"/>
      <c r="G2" s="2"/>
      <c r="H2" s="2"/>
      <c r="I2" s="2"/>
    </row>
    <row r="3" ht="15.75" customHeight="1" spans="1:10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ht="17.55" spans="1:9">
      <c r="A4" s="2"/>
      <c r="B4" s="2"/>
      <c r="C4" s="2"/>
      <c r="D4" s="2"/>
      <c r="E4" s="2"/>
      <c r="F4" s="2"/>
      <c r="G4" s="2"/>
      <c r="H4" s="27"/>
      <c r="I4" s="27"/>
    </row>
    <row r="5" ht="18" customHeight="1" spans="1:10">
      <c r="A5" s="1" t="s">
        <v>30</v>
      </c>
      <c r="B5" s="1"/>
      <c r="C5" s="1"/>
      <c r="D5" s="1"/>
      <c r="E5" s="1"/>
      <c r="F5" s="1"/>
      <c r="G5" s="1"/>
      <c r="H5" s="1"/>
      <c r="I5" s="1"/>
      <c r="J5" s="1"/>
    </row>
    <row r="6" ht="17.55" spans="1:9">
      <c r="A6" s="2"/>
      <c r="B6" s="2"/>
      <c r="C6" s="2"/>
      <c r="D6" s="2"/>
      <c r="E6" s="2"/>
      <c r="F6" s="2"/>
      <c r="G6" s="2"/>
      <c r="H6" s="27"/>
      <c r="I6" s="27"/>
    </row>
    <row r="7" ht="15.75" customHeight="1" spans="1:10">
      <c r="A7" s="1" t="s">
        <v>31</v>
      </c>
      <c r="B7" s="1"/>
      <c r="C7" s="1"/>
      <c r="D7" s="1"/>
      <c r="E7" s="1"/>
      <c r="F7" s="1"/>
      <c r="G7" s="1"/>
      <c r="H7" s="1"/>
      <c r="I7" s="1"/>
      <c r="J7" s="1"/>
    </row>
    <row r="8" ht="17.55" spans="1:9">
      <c r="A8" s="2"/>
      <c r="B8" s="2"/>
      <c r="C8" s="2"/>
      <c r="D8" s="2"/>
      <c r="E8" s="2"/>
      <c r="F8" s="2"/>
      <c r="G8" s="2"/>
      <c r="H8" s="27"/>
      <c r="I8" s="27"/>
    </row>
    <row r="9" ht="24.85" spans="1:10">
      <c r="A9" s="7" t="s">
        <v>32</v>
      </c>
      <c r="B9" s="6" t="s">
        <v>33</v>
      </c>
      <c r="C9" s="6" t="s">
        <v>34</v>
      </c>
      <c r="D9" s="6" t="s">
        <v>35</v>
      </c>
      <c r="E9" s="6" t="s">
        <v>36</v>
      </c>
      <c r="F9" s="7" t="s">
        <v>37</v>
      </c>
      <c r="G9" s="7" t="s">
        <v>6</v>
      </c>
      <c r="H9" s="7" t="s">
        <v>38</v>
      </c>
      <c r="I9" s="7" t="s">
        <v>39</v>
      </c>
      <c r="J9" s="7" t="s">
        <v>40</v>
      </c>
    </row>
    <row r="10" ht="15.75" customHeight="1" spans="1:10">
      <c r="A10" s="37">
        <v>6</v>
      </c>
      <c r="B10" s="37"/>
      <c r="C10" s="37"/>
      <c r="D10" s="37" t="s">
        <v>41</v>
      </c>
      <c r="E10" s="54"/>
      <c r="F10" s="54"/>
      <c r="G10" s="54"/>
      <c r="H10" s="54"/>
      <c r="I10" s="54"/>
      <c r="J10" s="54"/>
    </row>
    <row r="11" ht="24.85" spans="1:10">
      <c r="A11" s="37"/>
      <c r="B11" s="38">
        <v>63</v>
      </c>
      <c r="C11" s="38"/>
      <c r="D11" s="38" t="s">
        <v>42</v>
      </c>
      <c r="E11" s="55"/>
      <c r="F11" s="15"/>
      <c r="G11" s="15"/>
      <c r="H11" s="25"/>
      <c r="I11" s="25"/>
      <c r="J11" s="25"/>
    </row>
    <row r="12" spans="1:10">
      <c r="A12" s="41"/>
      <c r="B12" s="41"/>
      <c r="C12" s="115" t="s">
        <v>43</v>
      </c>
      <c r="D12" s="115" t="s">
        <v>44</v>
      </c>
      <c r="E12" s="56">
        <v>797000.46</v>
      </c>
      <c r="F12" s="15"/>
      <c r="G12" s="25">
        <v>2471383.29</v>
      </c>
      <c r="H12" s="25"/>
      <c r="I12" s="25"/>
      <c r="J12" s="25"/>
    </row>
    <row r="13" spans="1:10">
      <c r="A13" s="41"/>
      <c r="B13" s="40"/>
      <c r="C13" s="115" t="s">
        <v>45</v>
      </c>
      <c r="D13" s="115" t="s">
        <v>46</v>
      </c>
      <c r="E13" s="56"/>
      <c r="F13" s="15"/>
      <c r="G13" s="15"/>
      <c r="H13" s="25"/>
      <c r="I13" s="25"/>
      <c r="J13" s="25"/>
    </row>
    <row r="14" spans="1:10">
      <c r="A14" s="41"/>
      <c r="B14" s="38">
        <v>64</v>
      </c>
      <c r="C14" s="38"/>
      <c r="D14" s="38" t="s">
        <v>47</v>
      </c>
      <c r="E14" s="55"/>
      <c r="F14" s="15"/>
      <c r="G14" s="15"/>
      <c r="H14" s="25"/>
      <c r="I14" s="25"/>
      <c r="J14" s="25"/>
    </row>
    <row r="15" s="36" customFormat="1" spans="1:10">
      <c r="A15" s="42"/>
      <c r="B15" s="39"/>
      <c r="C15" s="39" t="s">
        <v>48</v>
      </c>
      <c r="D15" s="39" t="s">
        <v>49</v>
      </c>
      <c r="E15" s="57">
        <v>1411.35</v>
      </c>
      <c r="F15" s="45"/>
      <c r="G15" s="45"/>
      <c r="H15" s="58">
        <v>1500</v>
      </c>
      <c r="I15" s="58">
        <v>1500</v>
      </c>
      <c r="J15" s="58">
        <v>1500</v>
      </c>
    </row>
    <row r="16" ht="24.85" spans="1:10">
      <c r="A16" s="41"/>
      <c r="B16" s="38">
        <v>65</v>
      </c>
      <c r="C16" s="38"/>
      <c r="D16" s="38" t="s">
        <v>50</v>
      </c>
      <c r="E16" s="55"/>
      <c r="F16" s="15"/>
      <c r="G16" s="15"/>
      <c r="H16" s="25"/>
      <c r="I16" s="25"/>
      <c r="J16" s="25"/>
    </row>
    <row r="17" s="36" customFormat="1" spans="1:10">
      <c r="A17" s="42"/>
      <c r="B17" s="39"/>
      <c r="C17" s="39" t="s">
        <v>48</v>
      </c>
      <c r="D17" s="39" t="s">
        <v>49</v>
      </c>
      <c r="E17" s="57"/>
      <c r="F17" s="45"/>
      <c r="G17" s="45"/>
      <c r="H17" s="58"/>
      <c r="I17" s="58"/>
      <c r="J17" s="58"/>
    </row>
    <row r="18" spans="1:10">
      <c r="A18" s="41"/>
      <c r="B18" s="41"/>
      <c r="C18" s="115" t="s">
        <v>51</v>
      </c>
      <c r="D18" s="116" t="s">
        <v>52</v>
      </c>
      <c r="E18" s="57">
        <v>3217549.14</v>
      </c>
      <c r="F18" s="25">
        <v>3318070.21</v>
      </c>
      <c r="G18" s="25">
        <v>3658070.21</v>
      </c>
      <c r="H18" s="25">
        <v>4000000</v>
      </c>
      <c r="I18" s="25">
        <v>4000000</v>
      </c>
      <c r="J18" s="25">
        <v>4000000</v>
      </c>
    </row>
    <row r="19" ht="24.85" spans="1:10">
      <c r="A19" s="41"/>
      <c r="B19" s="38">
        <v>66</v>
      </c>
      <c r="C19" s="38"/>
      <c r="D19" s="38" t="s">
        <v>53</v>
      </c>
      <c r="E19" s="55"/>
      <c r="F19" s="15"/>
      <c r="G19" s="15"/>
      <c r="H19" s="25"/>
      <c r="I19" s="25"/>
      <c r="J19" s="25"/>
    </row>
    <row r="20" s="36" customFormat="1" spans="1:10">
      <c r="A20" s="42"/>
      <c r="B20" s="39"/>
      <c r="C20" s="39" t="s">
        <v>48</v>
      </c>
      <c r="D20" s="39" t="s">
        <v>49</v>
      </c>
      <c r="E20" s="57">
        <v>58841.65</v>
      </c>
      <c r="F20" s="58">
        <v>55750.22</v>
      </c>
      <c r="G20" s="58">
        <v>55750.22</v>
      </c>
      <c r="H20" s="58">
        <v>100000</v>
      </c>
      <c r="I20" s="58">
        <v>100000</v>
      </c>
      <c r="J20" s="58">
        <v>100000</v>
      </c>
    </row>
    <row r="21" s="36" customFormat="1" spans="1:10">
      <c r="A21" s="42"/>
      <c r="B21" s="39"/>
      <c r="C21" s="39" t="s">
        <v>54</v>
      </c>
      <c r="D21" s="39" t="s">
        <v>55</v>
      </c>
      <c r="E21" s="57"/>
      <c r="F21" s="45"/>
      <c r="G21" s="45"/>
      <c r="H21" s="58"/>
      <c r="I21" s="58"/>
      <c r="J21" s="58"/>
    </row>
    <row r="22" ht="24.85" spans="1:10">
      <c r="A22" s="41"/>
      <c r="B22" s="41">
        <v>67</v>
      </c>
      <c r="C22" s="42"/>
      <c r="D22" s="38" t="s">
        <v>56</v>
      </c>
      <c r="E22" s="55"/>
      <c r="F22" s="15"/>
      <c r="G22" s="15"/>
      <c r="H22" s="25"/>
      <c r="I22" s="25"/>
      <c r="J22" s="25"/>
    </row>
    <row r="23" spans="1:10">
      <c r="A23" s="38"/>
      <c r="B23" s="38"/>
      <c r="C23" s="115" t="s">
        <v>57</v>
      </c>
      <c r="D23" s="115" t="s">
        <v>58</v>
      </c>
      <c r="E23" s="56">
        <v>3937067.08</v>
      </c>
      <c r="F23" s="25">
        <v>2678696.31</v>
      </c>
      <c r="G23" s="25">
        <v>207313.02</v>
      </c>
      <c r="H23" s="25">
        <v>2928284.88</v>
      </c>
      <c r="I23" s="25">
        <v>2928284.88</v>
      </c>
      <c r="J23" s="25">
        <v>2928284.88</v>
      </c>
    </row>
    <row r="24" spans="1:10">
      <c r="A24" s="38"/>
      <c r="B24" s="38"/>
      <c r="C24" s="115" t="s">
        <v>59</v>
      </c>
      <c r="D24" s="115" t="s">
        <v>60</v>
      </c>
      <c r="E24" s="56"/>
      <c r="F24" s="25">
        <v>1674656</v>
      </c>
      <c r="G24" s="25">
        <v>1674656</v>
      </c>
      <c r="H24" s="25">
        <v>1767007.5</v>
      </c>
      <c r="I24" s="25">
        <v>1767007.5</v>
      </c>
      <c r="J24" s="25">
        <v>1767007.5</v>
      </c>
    </row>
    <row r="25" spans="1:10">
      <c r="A25" s="41"/>
      <c r="B25" s="41"/>
      <c r="C25" s="115" t="s">
        <v>51</v>
      </c>
      <c r="D25" s="116" t="s">
        <v>52</v>
      </c>
      <c r="E25" s="57"/>
      <c r="F25" s="15"/>
      <c r="G25" s="15"/>
      <c r="H25" s="25"/>
      <c r="I25" s="25"/>
      <c r="J25" s="25"/>
    </row>
    <row r="26" spans="1:10">
      <c r="A26" s="41"/>
      <c r="B26" s="40"/>
      <c r="C26" s="115" t="s">
        <v>61</v>
      </c>
      <c r="D26" s="115" t="s">
        <v>62</v>
      </c>
      <c r="E26" s="56"/>
      <c r="F26" s="15"/>
      <c r="G26" s="25"/>
      <c r="H26" s="25"/>
      <c r="I26" s="25"/>
      <c r="J26" s="25"/>
    </row>
    <row r="27" spans="1:10">
      <c r="A27" s="41"/>
      <c r="B27" s="117" t="s">
        <v>63</v>
      </c>
      <c r="C27" s="42"/>
      <c r="D27" s="39"/>
      <c r="E27" s="57"/>
      <c r="F27" s="15"/>
      <c r="G27" s="15"/>
      <c r="H27" s="25"/>
      <c r="I27" s="25"/>
      <c r="J27" s="25"/>
    </row>
    <row r="28" spans="1:10">
      <c r="A28" s="40">
        <v>7</v>
      </c>
      <c r="B28" s="40"/>
      <c r="C28" s="40"/>
      <c r="D28" s="43" t="s">
        <v>64</v>
      </c>
      <c r="E28" s="59"/>
      <c r="F28" s="15"/>
      <c r="G28" s="15"/>
      <c r="H28" s="25"/>
      <c r="I28" s="25"/>
      <c r="J28" s="25"/>
    </row>
    <row r="29" spans="1:10">
      <c r="A29" s="38"/>
      <c r="B29" s="38">
        <v>72</v>
      </c>
      <c r="C29" s="38"/>
      <c r="D29" s="44" t="s">
        <v>65</v>
      </c>
      <c r="E29" s="60"/>
      <c r="F29" s="15"/>
      <c r="G29" s="15"/>
      <c r="H29" s="25"/>
      <c r="I29" s="25"/>
      <c r="J29" s="62"/>
    </row>
    <row r="30" spans="1:10">
      <c r="A30" s="38"/>
      <c r="B30" s="38"/>
      <c r="C30" s="115" t="s">
        <v>66</v>
      </c>
      <c r="D30" s="115" t="s">
        <v>67</v>
      </c>
      <c r="E30" s="56"/>
      <c r="F30" s="15"/>
      <c r="G30" s="15"/>
      <c r="H30" s="25"/>
      <c r="I30" s="25"/>
      <c r="J30" s="62"/>
    </row>
    <row r="32" ht="15.75" customHeight="1" spans="1:10">
      <c r="A32" s="1" t="s">
        <v>68</v>
      </c>
      <c r="B32" s="1"/>
      <c r="C32" s="1"/>
      <c r="D32" s="1"/>
      <c r="E32" s="1"/>
      <c r="F32" s="1"/>
      <c r="G32" s="1"/>
      <c r="H32" s="1"/>
      <c r="I32" s="1"/>
      <c r="J32" s="1"/>
    </row>
    <row r="33" ht="17.55" spans="1:9">
      <c r="A33" s="2"/>
      <c r="B33" s="2"/>
      <c r="C33" s="2"/>
      <c r="D33" s="2"/>
      <c r="E33" s="2"/>
      <c r="F33" s="2"/>
      <c r="G33" s="2"/>
      <c r="H33" s="27"/>
      <c r="I33" s="27"/>
    </row>
    <row r="34" ht="24.85" spans="1:10">
      <c r="A34" s="7" t="s">
        <v>32</v>
      </c>
      <c r="B34" s="6" t="s">
        <v>33</v>
      </c>
      <c r="C34" s="6" t="s">
        <v>34</v>
      </c>
      <c r="D34" s="6" t="s">
        <v>69</v>
      </c>
      <c r="E34" s="6" t="s">
        <v>36</v>
      </c>
      <c r="F34" s="7" t="s">
        <v>37</v>
      </c>
      <c r="G34" s="7" t="s">
        <v>6</v>
      </c>
      <c r="H34" s="7" t="s">
        <v>38</v>
      </c>
      <c r="I34" s="7" t="s">
        <v>39</v>
      </c>
      <c r="J34" s="7" t="s">
        <v>40</v>
      </c>
    </row>
    <row r="35" ht="15.75" customHeight="1" spans="1:10">
      <c r="A35" s="37">
        <v>3</v>
      </c>
      <c r="B35" s="37"/>
      <c r="C35" s="37"/>
      <c r="D35" s="37" t="s">
        <v>70</v>
      </c>
      <c r="E35" s="54"/>
      <c r="F35" s="54"/>
      <c r="G35" s="54"/>
      <c r="H35" s="54"/>
      <c r="I35" s="54"/>
      <c r="J35" s="54"/>
    </row>
    <row r="36" ht="15.75" customHeight="1" spans="1:10">
      <c r="A36" s="37"/>
      <c r="B36" s="38">
        <v>31</v>
      </c>
      <c r="C36" s="38"/>
      <c r="D36" s="38" t="s">
        <v>71</v>
      </c>
      <c r="E36" s="55"/>
      <c r="F36" s="15"/>
      <c r="G36" s="15"/>
      <c r="H36" s="25"/>
      <c r="I36" s="15"/>
      <c r="J36" s="15"/>
    </row>
    <row r="37" spans="1:10">
      <c r="A37" s="41"/>
      <c r="B37" s="41"/>
      <c r="C37" s="115" t="s">
        <v>57</v>
      </c>
      <c r="D37" s="115" t="s">
        <v>58</v>
      </c>
      <c r="E37" s="56">
        <v>927369.83</v>
      </c>
      <c r="F37" s="25">
        <v>1243488.04</v>
      </c>
      <c r="G37" s="15">
        <v>0</v>
      </c>
      <c r="H37" s="25">
        <v>1625799.41</v>
      </c>
      <c r="I37" s="25">
        <v>1625799.41</v>
      </c>
      <c r="J37" s="25">
        <v>1625799.41</v>
      </c>
    </row>
    <row r="38" spans="1:10">
      <c r="A38" s="41"/>
      <c r="B38" s="41"/>
      <c r="C38" s="39" t="s">
        <v>48</v>
      </c>
      <c r="D38" s="39" t="s">
        <v>49</v>
      </c>
      <c r="E38" s="57"/>
      <c r="F38" s="15"/>
      <c r="G38" s="15"/>
      <c r="H38" s="25"/>
      <c r="I38" s="15"/>
      <c r="J38" s="15"/>
    </row>
    <row r="39" spans="1:10">
      <c r="A39" s="38"/>
      <c r="B39" s="38"/>
      <c r="C39" s="115" t="s">
        <v>59</v>
      </c>
      <c r="D39" s="115" t="s">
        <v>60</v>
      </c>
      <c r="E39" s="56">
        <v>1387796.54</v>
      </c>
      <c r="F39" s="25">
        <v>1387796.54</v>
      </c>
      <c r="G39" s="25">
        <v>1387796.54</v>
      </c>
      <c r="H39" s="25">
        <v>1567007</v>
      </c>
      <c r="I39" s="25">
        <v>1567007</v>
      </c>
      <c r="J39" s="25">
        <v>1567007</v>
      </c>
    </row>
    <row r="40" spans="1:10">
      <c r="A40" s="41"/>
      <c r="B40" s="41"/>
      <c r="C40" s="115" t="s">
        <v>51</v>
      </c>
      <c r="D40" s="116" t="s">
        <v>52</v>
      </c>
      <c r="E40" s="57">
        <v>1475176.66</v>
      </c>
      <c r="F40" s="25">
        <v>1579401.41</v>
      </c>
      <c r="G40" s="25">
        <v>1987238.52</v>
      </c>
      <c r="H40" s="25">
        <v>2000000</v>
      </c>
      <c r="I40" s="25">
        <v>2000000</v>
      </c>
      <c r="J40" s="25">
        <v>2000000</v>
      </c>
    </row>
    <row r="41" spans="1:10">
      <c r="A41" s="41"/>
      <c r="B41" s="40"/>
      <c r="C41" s="115" t="s">
        <v>61</v>
      </c>
      <c r="D41" s="115" t="s">
        <v>62</v>
      </c>
      <c r="E41" s="56"/>
      <c r="F41" s="15"/>
      <c r="G41" s="15"/>
      <c r="H41" s="25"/>
      <c r="I41" s="15"/>
      <c r="J41" s="15"/>
    </row>
    <row r="42" spans="1:10">
      <c r="A42" s="41"/>
      <c r="B42" s="41"/>
      <c r="C42" s="115" t="s">
        <v>43</v>
      </c>
      <c r="D42" s="115" t="s">
        <v>44</v>
      </c>
      <c r="E42" s="56">
        <v>796336.85</v>
      </c>
      <c r="F42" s="15"/>
      <c r="G42" s="25">
        <v>1243488.04</v>
      </c>
      <c r="H42" s="25"/>
      <c r="I42" s="15"/>
      <c r="J42" s="15"/>
    </row>
    <row r="43" spans="1:10">
      <c r="A43" s="41"/>
      <c r="B43" s="40"/>
      <c r="C43" s="115" t="s">
        <v>45</v>
      </c>
      <c r="D43" s="115" t="s">
        <v>46</v>
      </c>
      <c r="E43" s="56"/>
      <c r="F43" s="15"/>
      <c r="G43" s="15"/>
      <c r="H43" s="25"/>
      <c r="I43" s="15"/>
      <c r="J43" s="15"/>
    </row>
    <row r="44" s="36" customFormat="1" spans="1:10">
      <c r="A44" s="42"/>
      <c r="B44" s="39"/>
      <c r="C44" s="39" t="s">
        <v>54</v>
      </c>
      <c r="D44" s="39" t="s">
        <v>55</v>
      </c>
      <c r="E44" s="57"/>
      <c r="F44" s="45"/>
      <c r="G44" s="45"/>
      <c r="H44" s="58"/>
      <c r="I44" s="45"/>
      <c r="J44" s="45"/>
    </row>
    <row r="45" spans="1:10">
      <c r="A45" s="38"/>
      <c r="B45" s="38"/>
      <c r="C45" s="115" t="s">
        <v>66</v>
      </c>
      <c r="D45" s="115" t="s">
        <v>67</v>
      </c>
      <c r="E45" s="56"/>
      <c r="F45" s="15"/>
      <c r="G45" s="15"/>
      <c r="H45" s="25"/>
      <c r="I45" s="15"/>
      <c r="J45" s="28"/>
    </row>
    <row r="46" spans="1:10">
      <c r="A46" s="41"/>
      <c r="B46" s="117" t="s">
        <v>63</v>
      </c>
      <c r="C46" s="42"/>
      <c r="D46" s="42"/>
      <c r="E46" s="56"/>
      <c r="F46" s="15"/>
      <c r="G46" s="15"/>
      <c r="H46" s="25"/>
      <c r="I46" s="15"/>
      <c r="J46" s="15"/>
    </row>
    <row r="47" spans="1:10">
      <c r="A47" s="41"/>
      <c r="B47" s="41"/>
      <c r="C47" s="42"/>
      <c r="D47" s="42"/>
      <c r="E47" s="56"/>
      <c r="F47" s="15"/>
      <c r="G47" s="15"/>
      <c r="H47" s="25"/>
      <c r="I47" s="15"/>
      <c r="J47" s="15"/>
    </row>
    <row r="48" spans="1:10">
      <c r="A48" s="41"/>
      <c r="B48" s="41">
        <v>32</v>
      </c>
      <c r="C48" s="42"/>
      <c r="D48" s="118" t="s">
        <v>72</v>
      </c>
      <c r="E48" s="61"/>
      <c r="F48" s="15"/>
      <c r="G48" s="15"/>
      <c r="H48" s="25"/>
      <c r="I48" s="15"/>
      <c r="J48" s="15"/>
    </row>
    <row r="49" spans="1:10">
      <c r="A49" s="41"/>
      <c r="B49" s="41"/>
      <c r="C49" s="115" t="s">
        <v>57</v>
      </c>
      <c r="D49" s="115" t="s">
        <v>58</v>
      </c>
      <c r="E49" s="56">
        <v>1233406.42</v>
      </c>
      <c r="F49" s="25">
        <v>1227895.25</v>
      </c>
      <c r="G49" s="15"/>
      <c r="H49" s="25">
        <v>1227895.25</v>
      </c>
      <c r="I49" s="25">
        <v>1227895.25</v>
      </c>
      <c r="J49" s="25">
        <v>1227895.25</v>
      </c>
    </row>
    <row r="50" spans="1:10">
      <c r="A50" s="41"/>
      <c r="B50" s="41"/>
      <c r="C50" s="39" t="s">
        <v>48</v>
      </c>
      <c r="D50" s="39" t="s">
        <v>49</v>
      </c>
      <c r="E50" s="57">
        <v>154.45</v>
      </c>
      <c r="F50" s="15"/>
      <c r="G50" s="15"/>
      <c r="H50" s="25"/>
      <c r="I50" s="15"/>
      <c r="J50" s="15"/>
    </row>
    <row r="51" spans="1:10">
      <c r="A51" s="38"/>
      <c r="B51" s="38"/>
      <c r="C51" s="115" t="s">
        <v>59</v>
      </c>
      <c r="D51" s="115" t="s">
        <v>60</v>
      </c>
      <c r="E51" s="56">
        <v>218108.97</v>
      </c>
      <c r="F51" s="25">
        <v>218108.96</v>
      </c>
      <c r="G51" s="15">
        <v>218109</v>
      </c>
      <c r="H51" s="25">
        <v>131250</v>
      </c>
      <c r="I51" s="25">
        <v>131250</v>
      </c>
      <c r="J51" s="25">
        <v>131250</v>
      </c>
    </row>
    <row r="52" spans="1:10">
      <c r="A52" s="41"/>
      <c r="B52" s="41"/>
      <c r="C52" s="115" t="s">
        <v>51</v>
      </c>
      <c r="D52" s="116" t="s">
        <v>52</v>
      </c>
      <c r="E52" s="57">
        <v>1635958.02</v>
      </c>
      <c r="F52" s="25">
        <v>1723936.56</v>
      </c>
      <c r="G52" s="25">
        <v>1723936.56</v>
      </c>
      <c r="H52" s="25">
        <v>1978000</v>
      </c>
      <c r="I52" s="25">
        <v>1978000</v>
      </c>
      <c r="J52" s="25">
        <v>1978000</v>
      </c>
    </row>
    <row r="53" spans="1:10">
      <c r="A53" s="41"/>
      <c r="B53" s="40"/>
      <c r="C53" s="115" t="s">
        <v>61</v>
      </c>
      <c r="D53" s="115" t="s">
        <v>62</v>
      </c>
      <c r="E53" s="56"/>
      <c r="F53" s="15"/>
      <c r="G53" s="15"/>
      <c r="H53" s="25"/>
      <c r="I53" s="15"/>
      <c r="J53" s="15"/>
    </row>
    <row r="54" spans="1:10">
      <c r="A54" s="41"/>
      <c r="B54" s="41"/>
      <c r="C54" s="115" t="s">
        <v>43</v>
      </c>
      <c r="D54" s="115" t="s">
        <v>44</v>
      </c>
      <c r="E54" s="56">
        <v>663.61</v>
      </c>
      <c r="F54" s="15"/>
      <c r="G54" s="25">
        <v>1227895.25</v>
      </c>
      <c r="H54" s="25"/>
      <c r="I54" s="15"/>
      <c r="J54" s="15"/>
    </row>
    <row r="55" spans="1:10">
      <c r="A55" s="41"/>
      <c r="B55" s="40"/>
      <c r="C55" s="115" t="s">
        <v>45</v>
      </c>
      <c r="D55" s="115" t="s">
        <v>46</v>
      </c>
      <c r="E55" s="56"/>
      <c r="F55" s="15"/>
      <c r="G55" s="15"/>
      <c r="H55" s="25"/>
      <c r="I55" s="15"/>
      <c r="J55" s="15"/>
    </row>
    <row r="56" s="36" customFormat="1" spans="1:10">
      <c r="A56" s="42"/>
      <c r="B56" s="39"/>
      <c r="C56" s="39" t="s">
        <v>54</v>
      </c>
      <c r="D56" s="39" t="s">
        <v>55</v>
      </c>
      <c r="E56" s="57">
        <v>290.88</v>
      </c>
      <c r="F56" s="45"/>
      <c r="G56" s="45"/>
      <c r="H56" s="58"/>
      <c r="I56" s="45"/>
      <c r="J56" s="45"/>
    </row>
    <row r="57" spans="1:10">
      <c r="A57" s="38"/>
      <c r="B57" s="38"/>
      <c r="C57" s="115" t="s">
        <v>66</v>
      </c>
      <c r="D57" s="115" t="s">
        <v>67</v>
      </c>
      <c r="E57" s="56"/>
      <c r="F57" s="15"/>
      <c r="G57" s="15"/>
      <c r="H57" s="25"/>
      <c r="I57" s="15"/>
      <c r="J57" s="28"/>
    </row>
    <row r="58" spans="1:10">
      <c r="A58" s="41"/>
      <c r="B58" s="117" t="s">
        <v>63</v>
      </c>
      <c r="C58" s="42"/>
      <c r="D58" s="42"/>
      <c r="E58" s="56"/>
      <c r="F58" s="15"/>
      <c r="G58" s="15"/>
      <c r="H58" s="25"/>
      <c r="I58" s="15"/>
      <c r="J58" s="15"/>
    </row>
    <row r="59" spans="1:10">
      <c r="A59" s="41"/>
      <c r="B59" s="41"/>
      <c r="C59" s="42"/>
      <c r="D59" s="42"/>
      <c r="E59" s="56"/>
      <c r="F59" s="15"/>
      <c r="G59" s="15"/>
      <c r="H59" s="25"/>
      <c r="I59" s="15"/>
      <c r="J59" s="15"/>
    </row>
    <row r="60" spans="1:10">
      <c r="A60" s="41"/>
      <c r="B60" s="41">
        <v>34</v>
      </c>
      <c r="C60" s="42"/>
      <c r="D60" s="118" t="s">
        <v>73</v>
      </c>
      <c r="E60" s="61"/>
      <c r="F60" s="15"/>
      <c r="G60" s="15"/>
      <c r="H60" s="25"/>
      <c r="I60" s="15"/>
      <c r="J60" s="15"/>
    </row>
    <row r="61" spans="1:10">
      <c r="A61" s="41"/>
      <c r="B61" s="41"/>
      <c r="C61" s="115" t="s">
        <v>57</v>
      </c>
      <c r="D61" s="115" t="s">
        <v>58</v>
      </c>
      <c r="E61" s="56">
        <v>20572.04</v>
      </c>
      <c r="F61" s="15"/>
      <c r="G61" s="15"/>
      <c r="H61" s="25"/>
      <c r="I61" s="15"/>
      <c r="J61" s="15"/>
    </row>
    <row r="62" spans="1:10">
      <c r="A62" s="41"/>
      <c r="B62" s="41"/>
      <c r="C62" s="39" t="s">
        <v>48</v>
      </c>
      <c r="D62" s="39" t="s">
        <v>49</v>
      </c>
      <c r="E62" s="57"/>
      <c r="F62" s="25">
        <v>6.64</v>
      </c>
      <c r="G62" s="25">
        <v>6.64</v>
      </c>
      <c r="H62" s="25"/>
      <c r="I62" s="15"/>
      <c r="J62" s="15"/>
    </row>
    <row r="63" spans="1:10">
      <c r="A63" s="38"/>
      <c r="B63" s="38"/>
      <c r="C63" s="115" t="s">
        <v>59</v>
      </c>
      <c r="D63" s="115" t="s">
        <v>60</v>
      </c>
      <c r="E63" s="56"/>
      <c r="F63" s="15"/>
      <c r="G63" s="15"/>
      <c r="H63" s="25"/>
      <c r="I63" s="15"/>
      <c r="J63" s="28"/>
    </row>
    <row r="64" spans="1:10">
      <c r="A64" s="41"/>
      <c r="B64" s="41"/>
      <c r="C64" s="115" t="s">
        <v>51</v>
      </c>
      <c r="D64" s="116" t="s">
        <v>52</v>
      </c>
      <c r="E64" s="57">
        <v>24246.59</v>
      </c>
      <c r="F64" s="25">
        <v>5308.91</v>
      </c>
      <c r="G64" s="25">
        <v>5308.91</v>
      </c>
      <c r="H64" s="25">
        <v>1000</v>
      </c>
      <c r="I64" s="25">
        <v>1000</v>
      </c>
      <c r="J64" s="25">
        <v>1000</v>
      </c>
    </row>
    <row r="65" spans="1:10">
      <c r="A65" s="41"/>
      <c r="B65" s="40"/>
      <c r="C65" s="115" t="s">
        <v>61</v>
      </c>
      <c r="D65" s="115" t="s">
        <v>62</v>
      </c>
      <c r="E65" s="56"/>
      <c r="F65" s="15"/>
      <c r="G65" s="15"/>
      <c r="H65" s="25"/>
      <c r="I65" s="15"/>
      <c r="J65" s="15"/>
    </row>
    <row r="66" spans="1:10">
      <c r="A66" s="41"/>
      <c r="B66" s="41"/>
      <c r="C66" s="115" t="s">
        <v>43</v>
      </c>
      <c r="D66" s="115" t="s">
        <v>44</v>
      </c>
      <c r="E66" s="56"/>
      <c r="F66" s="15"/>
      <c r="G66" s="15"/>
      <c r="H66" s="25"/>
      <c r="I66" s="15"/>
      <c r="J66" s="15"/>
    </row>
    <row r="67" spans="1:10">
      <c r="A67" s="41"/>
      <c r="B67" s="40"/>
      <c r="C67" s="115" t="s">
        <v>45</v>
      </c>
      <c r="D67" s="115" t="s">
        <v>46</v>
      </c>
      <c r="E67" s="56"/>
      <c r="F67" s="15"/>
      <c r="G67" s="15"/>
      <c r="H67" s="25"/>
      <c r="I67" s="15"/>
      <c r="J67" s="15"/>
    </row>
    <row r="68" s="36" customFormat="1" spans="1:10">
      <c r="A68" s="42"/>
      <c r="B68" s="39"/>
      <c r="C68" s="39" t="s">
        <v>54</v>
      </c>
      <c r="D68" s="39" t="s">
        <v>55</v>
      </c>
      <c r="E68" s="57"/>
      <c r="F68" s="45"/>
      <c r="G68" s="45"/>
      <c r="H68" s="58"/>
      <c r="I68" s="45"/>
      <c r="J68" s="45"/>
    </row>
    <row r="69" spans="1:10">
      <c r="A69" s="38"/>
      <c r="B69" s="38"/>
      <c r="C69" s="115" t="s">
        <v>66</v>
      </c>
      <c r="D69" s="115" t="s">
        <v>67</v>
      </c>
      <c r="E69" s="56"/>
      <c r="F69" s="15"/>
      <c r="G69" s="15"/>
      <c r="H69" s="25"/>
      <c r="I69" s="15"/>
      <c r="J69" s="28"/>
    </row>
    <row r="70" spans="1:10">
      <c r="A70" s="41"/>
      <c r="B70" s="117" t="s">
        <v>63</v>
      </c>
      <c r="C70" s="42"/>
      <c r="D70" s="42"/>
      <c r="E70" s="56"/>
      <c r="F70" s="15"/>
      <c r="G70" s="15"/>
      <c r="H70" s="25"/>
      <c r="I70" s="15"/>
      <c r="J70" s="15"/>
    </row>
    <row r="71" spans="1:10">
      <c r="A71" s="41"/>
      <c r="B71" s="41"/>
      <c r="C71" s="42"/>
      <c r="D71" s="42"/>
      <c r="E71" s="56"/>
      <c r="F71" s="15"/>
      <c r="G71" s="15"/>
      <c r="H71" s="25"/>
      <c r="I71" s="15"/>
      <c r="J71" s="15"/>
    </row>
    <row r="72" spans="1:10">
      <c r="A72" s="41"/>
      <c r="B72" s="41">
        <v>36</v>
      </c>
      <c r="C72" s="42"/>
      <c r="D72" s="118" t="s">
        <v>74</v>
      </c>
      <c r="E72" s="61"/>
      <c r="F72" s="15"/>
      <c r="G72" s="15"/>
      <c r="H72" s="25"/>
      <c r="I72" s="15"/>
      <c r="J72" s="15"/>
    </row>
    <row r="73" spans="1:10">
      <c r="A73" s="41"/>
      <c r="B73" s="41"/>
      <c r="C73" s="115" t="s">
        <v>57</v>
      </c>
      <c r="D73" s="115" t="s">
        <v>58</v>
      </c>
      <c r="E73" s="56"/>
      <c r="F73" s="15"/>
      <c r="G73" s="15"/>
      <c r="H73" s="25"/>
      <c r="I73" s="15"/>
      <c r="J73" s="15"/>
    </row>
    <row r="74" spans="1:10">
      <c r="A74" s="41"/>
      <c r="B74" s="41"/>
      <c r="C74" s="39" t="s">
        <v>48</v>
      </c>
      <c r="D74" s="39" t="s">
        <v>49</v>
      </c>
      <c r="E74" s="57"/>
      <c r="F74" s="15"/>
      <c r="G74" s="15"/>
      <c r="H74" s="25"/>
      <c r="I74" s="15"/>
      <c r="J74" s="15"/>
    </row>
    <row r="75" spans="1:10">
      <c r="A75" s="38"/>
      <c r="B75" s="38"/>
      <c r="C75" s="115" t="s">
        <v>59</v>
      </c>
      <c r="D75" s="115" t="s">
        <v>60</v>
      </c>
      <c r="E75" s="56"/>
      <c r="F75" s="15"/>
      <c r="G75" s="15"/>
      <c r="H75" s="25"/>
      <c r="I75" s="15"/>
      <c r="J75" s="28"/>
    </row>
    <row r="76" spans="1:10">
      <c r="A76" s="41"/>
      <c r="B76" s="41"/>
      <c r="C76" s="115" t="s">
        <v>51</v>
      </c>
      <c r="D76" s="116" t="s">
        <v>52</v>
      </c>
      <c r="E76" s="57"/>
      <c r="F76" s="15"/>
      <c r="G76" s="15"/>
      <c r="H76" s="25"/>
      <c r="I76" s="15"/>
      <c r="J76" s="15"/>
    </row>
    <row r="77" spans="1:10">
      <c r="A77" s="41"/>
      <c r="B77" s="40"/>
      <c r="C77" s="115" t="s">
        <v>61</v>
      </c>
      <c r="D77" s="115" t="s">
        <v>62</v>
      </c>
      <c r="E77" s="56"/>
      <c r="F77" s="15"/>
      <c r="G77" s="15"/>
      <c r="H77" s="25"/>
      <c r="I77" s="15"/>
      <c r="J77" s="15"/>
    </row>
    <row r="78" spans="1:10">
      <c r="A78" s="41"/>
      <c r="B78" s="41"/>
      <c r="C78" s="115" t="s">
        <v>43</v>
      </c>
      <c r="D78" s="115" t="s">
        <v>44</v>
      </c>
      <c r="E78" s="56"/>
      <c r="F78" s="15"/>
      <c r="G78" s="15"/>
      <c r="H78" s="25"/>
      <c r="I78" s="15"/>
      <c r="J78" s="15"/>
    </row>
    <row r="79" spans="1:10">
      <c r="A79" s="41"/>
      <c r="B79" s="40"/>
      <c r="C79" s="115" t="s">
        <v>45</v>
      </c>
      <c r="D79" s="115" t="s">
        <v>46</v>
      </c>
      <c r="E79" s="56"/>
      <c r="F79" s="15"/>
      <c r="G79" s="15"/>
      <c r="H79" s="25"/>
      <c r="I79" s="15"/>
      <c r="J79" s="15"/>
    </row>
    <row r="80" s="36" customFormat="1" spans="1:10">
      <c r="A80" s="42"/>
      <c r="B80" s="39"/>
      <c r="C80" s="39" t="s">
        <v>54</v>
      </c>
      <c r="D80" s="39" t="s">
        <v>55</v>
      </c>
      <c r="E80" s="57"/>
      <c r="F80" s="45"/>
      <c r="G80" s="45"/>
      <c r="H80" s="58"/>
      <c r="I80" s="45"/>
      <c r="J80" s="45"/>
    </row>
    <row r="81" spans="1:10">
      <c r="A81" s="38"/>
      <c r="B81" s="38"/>
      <c r="C81" s="115" t="s">
        <v>66</v>
      </c>
      <c r="D81" s="115" t="s">
        <v>67</v>
      </c>
      <c r="E81" s="56"/>
      <c r="F81" s="15"/>
      <c r="G81" s="15"/>
      <c r="H81" s="25"/>
      <c r="I81" s="15"/>
      <c r="J81" s="28"/>
    </row>
    <row r="82" spans="1:10">
      <c r="A82" s="41"/>
      <c r="B82" s="117" t="s">
        <v>63</v>
      </c>
      <c r="C82" s="42"/>
      <c r="D82" s="42"/>
      <c r="E82" s="56"/>
      <c r="F82" s="15"/>
      <c r="G82" s="15"/>
      <c r="H82" s="25"/>
      <c r="I82" s="15"/>
      <c r="J82" s="15"/>
    </row>
    <row r="83" spans="1:10">
      <c r="A83" s="41"/>
      <c r="B83" s="41"/>
      <c r="C83" s="42"/>
      <c r="D83" s="42"/>
      <c r="E83" s="56"/>
      <c r="F83" s="15"/>
      <c r="G83" s="15"/>
      <c r="H83" s="25"/>
      <c r="I83" s="15"/>
      <c r="J83" s="15"/>
    </row>
    <row r="84" spans="1:10">
      <c r="A84" s="41"/>
      <c r="B84" s="41">
        <v>37</v>
      </c>
      <c r="C84" s="42"/>
      <c r="D84" s="118" t="s">
        <v>75</v>
      </c>
      <c r="E84" s="61"/>
      <c r="F84" s="15"/>
      <c r="G84" s="15"/>
      <c r="H84" s="25"/>
      <c r="I84" s="15"/>
      <c r="J84" s="15"/>
    </row>
    <row r="85" spans="1:10">
      <c r="A85" s="41"/>
      <c r="B85" s="41"/>
      <c r="C85" s="115" t="s">
        <v>57</v>
      </c>
      <c r="D85" s="115" t="s">
        <v>58</v>
      </c>
      <c r="E85" s="56"/>
      <c r="F85" s="15"/>
      <c r="G85" s="15"/>
      <c r="H85" s="25"/>
      <c r="I85" s="15"/>
      <c r="J85" s="15"/>
    </row>
    <row r="86" spans="1:10">
      <c r="A86" s="41"/>
      <c r="B86" s="41"/>
      <c r="C86" s="39" t="s">
        <v>48</v>
      </c>
      <c r="D86" s="39" t="s">
        <v>49</v>
      </c>
      <c r="E86" s="57"/>
      <c r="F86" s="15"/>
      <c r="G86" s="15"/>
      <c r="H86" s="25"/>
      <c r="I86" s="15"/>
      <c r="J86" s="15"/>
    </row>
    <row r="87" spans="1:10">
      <c r="A87" s="38"/>
      <c r="B87" s="38"/>
      <c r="C87" s="115" t="s">
        <v>59</v>
      </c>
      <c r="D87" s="115" t="s">
        <v>60</v>
      </c>
      <c r="E87" s="56"/>
      <c r="F87" s="15"/>
      <c r="G87" s="15"/>
      <c r="H87" s="25"/>
      <c r="I87" s="15"/>
      <c r="J87" s="28"/>
    </row>
    <row r="88" spans="1:10">
      <c r="A88" s="41"/>
      <c r="B88" s="41"/>
      <c r="C88" s="115" t="s">
        <v>51</v>
      </c>
      <c r="D88" s="116" t="s">
        <v>52</v>
      </c>
      <c r="E88" s="57">
        <v>14198.16</v>
      </c>
      <c r="F88" s="25">
        <v>9290.6</v>
      </c>
      <c r="G88" s="25">
        <v>9290.6</v>
      </c>
      <c r="H88" s="25">
        <v>21000</v>
      </c>
      <c r="I88" s="25">
        <v>21000</v>
      </c>
      <c r="J88" s="25">
        <v>21000</v>
      </c>
    </row>
    <row r="89" spans="1:10">
      <c r="A89" s="41"/>
      <c r="B89" s="40"/>
      <c r="C89" s="115" t="s">
        <v>61</v>
      </c>
      <c r="D89" s="115" t="s">
        <v>62</v>
      </c>
      <c r="E89" s="56"/>
      <c r="F89" s="15"/>
      <c r="G89" s="15"/>
      <c r="H89" s="25"/>
      <c r="I89" s="15"/>
      <c r="J89" s="15"/>
    </row>
    <row r="90" spans="1:10">
      <c r="A90" s="41"/>
      <c r="B90" s="41"/>
      <c r="C90" s="115" t="s">
        <v>43</v>
      </c>
      <c r="D90" s="115" t="s">
        <v>44</v>
      </c>
      <c r="E90" s="56"/>
      <c r="F90" s="15"/>
      <c r="G90" s="15"/>
      <c r="H90" s="25"/>
      <c r="I90" s="15"/>
      <c r="J90" s="15"/>
    </row>
    <row r="91" spans="1:10">
      <c r="A91" s="41"/>
      <c r="B91" s="40"/>
      <c r="C91" s="115" t="s">
        <v>45</v>
      </c>
      <c r="D91" s="115" t="s">
        <v>46</v>
      </c>
      <c r="E91" s="56"/>
      <c r="F91" s="15"/>
      <c r="G91" s="15"/>
      <c r="H91" s="25"/>
      <c r="I91" s="15"/>
      <c r="J91" s="15"/>
    </row>
    <row r="92" s="36" customFormat="1" spans="1:10">
      <c r="A92" s="42"/>
      <c r="B92" s="39"/>
      <c r="C92" s="39" t="s">
        <v>54</v>
      </c>
      <c r="D92" s="39" t="s">
        <v>55</v>
      </c>
      <c r="E92" s="57"/>
      <c r="F92" s="45"/>
      <c r="G92" s="45"/>
      <c r="H92" s="58"/>
      <c r="I92" s="45"/>
      <c r="J92" s="45"/>
    </row>
    <row r="93" spans="1:10">
      <c r="A93" s="38"/>
      <c r="B93" s="38"/>
      <c r="C93" s="115" t="s">
        <v>66</v>
      </c>
      <c r="D93" s="115" t="s">
        <v>67</v>
      </c>
      <c r="E93" s="56"/>
      <c r="F93" s="15"/>
      <c r="G93" s="15"/>
      <c r="H93" s="25"/>
      <c r="I93" s="15"/>
      <c r="J93" s="28"/>
    </row>
    <row r="94" spans="1:10">
      <c r="A94" s="41"/>
      <c r="B94" s="117" t="s">
        <v>63</v>
      </c>
      <c r="C94" s="42"/>
      <c r="D94" s="42"/>
      <c r="E94" s="56"/>
      <c r="F94" s="15"/>
      <c r="G94" s="15"/>
      <c r="H94" s="25"/>
      <c r="I94" s="15"/>
      <c r="J94" s="15"/>
    </row>
    <row r="95" spans="1:10">
      <c r="A95" s="41"/>
      <c r="B95" s="41">
        <v>38</v>
      </c>
      <c r="C95" s="42"/>
      <c r="D95" s="118" t="s">
        <v>75</v>
      </c>
      <c r="E95" s="61"/>
      <c r="F95" s="15"/>
      <c r="G95" s="15"/>
      <c r="H95" s="25"/>
      <c r="I95" s="15"/>
      <c r="J95" s="15"/>
    </row>
    <row r="96" spans="1:10">
      <c r="A96" s="41"/>
      <c r="B96" s="41"/>
      <c r="C96" s="115" t="s">
        <v>57</v>
      </c>
      <c r="D96" s="115" t="s">
        <v>58</v>
      </c>
      <c r="E96" s="56"/>
      <c r="F96" s="15"/>
      <c r="G96" s="15"/>
      <c r="H96" s="25"/>
      <c r="I96" s="15"/>
      <c r="J96" s="15"/>
    </row>
    <row r="97" spans="1:10">
      <c r="A97" s="41"/>
      <c r="B97" s="41"/>
      <c r="C97" s="39" t="s">
        <v>48</v>
      </c>
      <c r="D97" s="39" t="s">
        <v>49</v>
      </c>
      <c r="E97" s="57"/>
      <c r="F97" s="15"/>
      <c r="G97" s="15"/>
      <c r="H97" s="25"/>
      <c r="I97" s="15"/>
      <c r="J97" s="15"/>
    </row>
    <row r="98" spans="1:10">
      <c r="A98" s="38"/>
      <c r="B98" s="38"/>
      <c r="C98" s="115" t="s">
        <v>59</v>
      </c>
      <c r="D98" s="115" t="s">
        <v>60</v>
      </c>
      <c r="E98" s="56"/>
      <c r="F98" s="15"/>
      <c r="G98" s="15"/>
      <c r="H98" s="25"/>
      <c r="I98" s="15"/>
      <c r="J98" s="28"/>
    </row>
    <row r="99" spans="1:10">
      <c r="A99" s="41"/>
      <c r="B99" s="41"/>
      <c r="C99" s="115" t="s">
        <v>51</v>
      </c>
      <c r="D99" s="116" t="s">
        <v>52</v>
      </c>
      <c r="E99" s="57">
        <v>132.72</v>
      </c>
      <c r="F99" s="25">
        <v>132.73</v>
      </c>
      <c r="G99" s="25">
        <v>132.73</v>
      </c>
      <c r="H99" s="25"/>
      <c r="I99" s="15"/>
      <c r="J99" s="15"/>
    </row>
    <row r="100" spans="1:10">
      <c r="A100" s="41"/>
      <c r="B100" s="40"/>
      <c r="C100" s="115" t="s">
        <v>61</v>
      </c>
      <c r="D100" s="115" t="s">
        <v>62</v>
      </c>
      <c r="E100" s="56"/>
      <c r="F100" s="15"/>
      <c r="G100" s="15"/>
      <c r="H100" s="25"/>
      <c r="I100" s="15"/>
      <c r="J100" s="15"/>
    </row>
    <row r="101" spans="1:10">
      <c r="A101" s="41"/>
      <c r="B101" s="41"/>
      <c r="C101" s="115" t="s">
        <v>43</v>
      </c>
      <c r="D101" s="115" t="s">
        <v>44</v>
      </c>
      <c r="E101" s="56"/>
      <c r="F101" s="15"/>
      <c r="G101" s="15"/>
      <c r="H101" s="25"/>
      <c r="I101" s="15"/>
      <c r="J101" s="15"/>
    </row>
    <row r="102" spans="1:10">
      <c r="A102" s="41"/>
      <c r="B102" s="40"/>
      <c r="C102" s="115" t="s">
        <v>45</v>
      </c>
      <c r="D102" s="115" t="s">
        <v>46</v>
      </c>
      <c r="E102" s="56"/>
      <c r="F102" s="15"/>
      <c r="G102" s="15"/>
      <c r="H102" s="25"/>
      <c r="I102" s="15"/>
      <c r="J102" s="15"/>
    </row>
    <row r="103" s="36" customFormat="1" spans="1:10">
      <c r="A103" s="42"/>
      <c r="B103" s="39"/>
      <c r="C103" s="39" t="s">
        <v>54</v>
      </c>
      <c r="D103" s="39" t="s">
        <v>55</v>
      </c>
      <c r="E103" s="57"/>
      <c r="F103" s="45"/>
      <c r="G103" s="45"/>
      <c r="H103" s="58"/>
      <c r="I103" s="45"/>
      <c r="J103" s="45"/>
    </row>
    <row r="104" spans="1:10">
      <c r="A104" s="38"/>
      <c r="B104" s="38"/>
      <c r="C104" s="115" t="s">
        <v>66</v>
      </c>
      <c r="D104" s="115" t="s">
        <v>67</v>
      </c>
      <c r="E104" s="56"/>
      <c r="F104" s="15"/>
      <c r="G104" s="15"/>
      <c r="H104" s="25"/>
      <c r="I104" s="15"/>
      <c r="J104" s="28"/>
    </row>
    <row r="105" spans="1:10">
      <c r="A105" s="41"/>
      <c r="B105" s="117" t="s">
        <v>63</v>
      </c>
      <c r="C105" s="42"/>
      <c r="D105" s="42"/>
      <c r="E105" s="56"/>
      <c r="F105" s="15"/>
      <c r="G105" s="15"/>
      <c r="H105" s="25"/>
      <c r="I105" s="15"/>
      <c r="J105" s="15"/>
    </row>
    <row r="106" spans="1:10">
      <c r="A106" s="41"/>
      <c r="B106" s="41"/>
      <c r="C106" s="42"/>
      <c r="D106" s="42"/>
      <c r="E106" s="56"/>
      <c r="F106" s="15"/>
      <c r="G106" s="15"/>
      <c r="H106" s="25"/>
      <c r="I106" s="15"/>
      <c r="J106" s="15"/>
    </row>
    <row r="107" spans="1:10">
      <c r="A107" s="40">
        <v>4</v>
      </c>
      <c r="B107" s="40"/>
      <c r="C107" s="40"/>
      <c r="D107" s="43" t="s">
        <v>76</v>
      </c>
      <c r="E107" s="59"/>
      <c r="F107" s="59"/>
      <c r="G107" s="59"/>
      <c r="H107" s="59"/>
      <c r="I107" s="59"/>
      <c r="J107" s="59"/>
    </row>
    <row r="108" spans="1:10">
      <c r="A108" s="38"/>
      <c r="B108" s="38">
        <v>41</v>
      </c>
      <c r="C108" s="38"/>
      <c r="D108" s="44" t="s">
        <v>77</v>
      </c>
      <c r="E108" s="60"/>
      <c r="F108" s="15"/>
      <c r="G108" s="15"/>
      <c r="H108" s="25"/>
      <c r="I108" s="15"/>
      <c r="J108" s="28"/>
    </row>
    <row r="109" spans="1:10">
      <c r="A109" s="41"/>
      <c r="B109" s="41"/>
      <c r="C109" s="115" t="s">
        <v>57</v>
      </c>
      <c r="D109" s="115" t="s">
        <v>58</v>
      </c>
      <c r="E109" s="56">
        <v>23584.84</v>
      </c>
      <c r="F109" s="15"/>
      <c r="G109" s="15"/>
      <c r="H109" s="25"/>
      <c r="I109" s="15"/>
      <c r="J109" s="15"/>
    </row>
    <row r="110" spans="1:10">
      <c r="A110" s="41"/>
      <c r="B110" s="41"/>
      <c r="C110" s="39" t="s">
        <v>48</v>
      </c>
      <c r="D110" s="39" t="s">
        <v>49</v>
      </c>
      <c r="E110" s="57">
        <v>10066.03</v>
      </c>
      <c r="F110" s="15"/>
      <c r="G110" s="15"/>
      <c r="H110" s="25"/>
      <c r="I110" s="15"/>
      <c r="J110" s="15"/>
    </row>
    <row r="111" spans="1:10">
      <c r="A111" s="38"/>
      <c r="B111" s="38"/>
      <c r="C111" s="115" t="s">
        <v>59</v>
      </c>
      <c r="D111" s="115" t="s">
        <v>60</v>
      </c>
      <c r="E111" s="56"/>
      <c r="F111" s="15"/>
      <c r="G111" s="15"/>
      <c r="H111" s="25"/>
      <c r="I111" s="15"/>
      <c r="J111" s="28"/>
    </row>
    <row r="112" spans="1:10">
      <c r="A112" s="41"/>
      <c r="B112" s="41"/>
      <c r="C112" s="115" t="s">
        <v>51</v>
      </c>
      <c r="D112" s="116" t="s">
        <v>52</v>
      </c>
      <c r="E112" s="57"/>
      <c r="F112" s="15"/>
      <c r="G112" s="15"/>
      <c r="H112" s="25"/>
      <c r="I112" s="15"/>
      <c r="J112" s="15"/>
    </row>
    <row r="113" spans="1:10">
      <c r="A113" s="41"/>
      <c r="B113" s="40"/>
      <c r="C113" s="115" t="s">
        <v>61</v>
      </c>
      <c r="D113" s="115" t="s">
        <v>62</v>
      </c>
      <c r="E113" s="56"/>
      <c r="F113" s="15"/>
      <c r="G113" s="15"/>
      <c r="H113" s="25"/>
      <c r="I113" s="15"/>
      <c r="J113" s="15"/>
    </row>
    <row r="114" spans="1:10">
      <c r="A114" s="41"/>
      <c r="B114" s="41"/>
      <c r="C114" s="115" t="s">
        <v>43</v>
      </c>
      <c r="D114" s="115" t="s">
        <v>44</v>
      </c>
      <c r="E114" s="56"/>
      <c r="F114" s="15"/>
      <c r="G114" s="15"/>
      <c r="H114" s="25"/>
      <c r="I114" s="15"/>
      <c r="J114" s="15"/>
    </row>
    <row r="115" spans="1:10">
      <c r="A115" s="41"/>
      <c r="B115" s="40"/>
      <c r="C115" s="115" t="s">
        <v>45</v>
      </c>
      <c r="D115" s="115" t="s">
        <v>46</v>
      </c>
      <c r="E115" s="56"/>
      <c r="F115" s="15"/>
      <c r="G115" s="15"/>
      <c r="H115" s="25"/>
      <c r="I115" s="15"/>
      <c r="J115" s="15"/>
    </row>
    <row r="116" s="36" customFormat="1" spans="1:10">
      <c r="A116" s="42"/>
      <c r="B116" s="39"/>
      <c r="C116" s="39" t="s">
        <v>54</v>
      </c>
      <c r="D116" s="39" t="s">
        <v>55</v>
      </c>
      <c r="E116" s="57"/>
      <c r="F116" s="45"/>
      <c r="G116" s="45"/>
      <c r="H116" s="58"/>
      <c r="I116" s="45"/>
      <c r="J116" s="45"/>
    </row>
    <row r="117" spans="1:10">
      <c r="A117" s="38"/>
      <c r="B117" s="38"/>
      <c r="C117" s="115" t="s">
        <v>66</v>
      </c>
      <c r="D117" s="115" t="s">
        <v>67</v>
      </c>
      <c r="E117" s="56"/>
      <c r="F117" s="15"/>
      <c r="G117" s="15"/>
      <c r="H117" s="25"/>
      <c r="I117" s="15"/>
      <c r="J117" s="28"/>
    </row>
    <row r="118" spans="1:10">
      <c r="A118" s="41"/>
      <c r="B118" s="117" t="s">
        <v>63</v>
      </c>
      <c r="C118" s="42"/>
      <c r="D118" s="42"/>
      <c r="E118" s="56"/>
      <c r="F118" s="15"/>
      <c r="G118" s="15"/>
      <c r="H118" s="25"/>
      <c r="I118" s="15"/>
      <c r="J118" s="15"/>
    </row>
    <row r="119" spans="1:10">
      <c r="A119" s="41"/>
      <c r="B119" s="41"/>
      <c r="C119" s="42"/>
      <c r="D119" s="42"/>
      <c r="E119" s="56"/>
      <c r="F119" s="15"/>
      <c r="G119" s="15"/>
      <c r="H119" s="25"/>
      <c r="I119" s="15"/>
      <c r="J119" s="15"/>
    </row>
    <row r="120" spans="1:10">
      <c r="A120" s="38"/>
      <c r="B120" s="38">
        <v>42</v>
      </c>
      <c r="C120" s="38"/>
      <c r="D120" s="44" t="s">
        <v>78</v>
      </c>
      <c r="E120" s="60"/>
      <c r="F120" s="15"/>
      <c r="G120" s="15"/>
      <c r="H120" s="25"/>
      <c r="I120" s="15"/>
      <c r="J120" s="28"/>
    </row>
    <row r="121" spans="1:10">
      <c r="A121" s="41"/>
      <c r="B121" s="41"/>
      <c r="C121" s="115" t="s">
        <v>57</v>
      </c>
      <c r="D121" s="115" t="s">
        <v>58</v>
      </c>
      <c r="E121" s="56">
        <v>8726.52</v>
      </c>
      <c r="F121" s="25">
        <v>1327.23</v>
      </c>
      <c r="G121" s="25">
        <v>1327.23</v>
      </c>
      <c r="H121" s="25">
        <v>1327.23</v>
      </c>
      <c r="I121" s="25">
        <v>1327.23</v>
      </c>
      <c r="J121" s="25">
        <v>1327.23</v>
      </c>
    </row>
    <row r="122" spans="1:10">
      <c r="A122" s="41"/>
      <c r="B122" s="41"/>
      <c r="C122" s="39" t="s">
        <v>48</v>
      </c>
      <c r="D122" s="39" t="s">
        <v>49</v>
      </c>
      <c r="E122" s="57">
        <v>47783.88</v>
      </c>
      <c r="F122" s="25">
        <v>55743.58</v>
      </c>
      <c r="G122" s="25">
        <v>69819.14</v>
      </c>
      <c r="H122" s="25">
        <v>101500</v>
      </c>
      <c r="I122" s="25">
        <v>101500</v>
      </c>
      <c r="J122" s="25">
        <v>101500</v>
      </c>
    </row>
    <row r="123" spans="1:10">
      <c r="A123" s="38"/>
      <c r="B123" s="38"/>
      <c r="C123" s="115" t="s">
        <v>59</v>
      </c>
      <c r="D123" s="115" t="s">
        <v>60</v>
      </c>
      <c r="E123" s="56">
        <v>117501.93</v>
      </c>
      <c r="F123" s="25">
        <v>48841.99</v>
      </c>
      <c r="G123" s="25">
        <v>48841.99</v>
      </c>
      <c r="H123" s="25">
        <v>48842</v>
      </c>
      <c r="I123" s="25">
        <v>48842</v>
      </c>
      <c r="J123" s="25">
        <v>48842</v>
      </c>
    </row>
    <row r="124" spans="1:10">
      <c r="A124" s="41"/>
      <c r="B124" s="41"/>
      <c r="C124" s="115" t="s">
        <v>51</v>
      </c>
      <c r="D124" s="116" t="s">
        <v>52</v>
      </c>
      <c r="E124" s="57"/>
      <c r="F124" s="15"/>
      <c r="G124" s="15"/>
      <c r="H124" s="25"/>
      <c r="I124" s="15"/>
      <c r="J124" s="15"/>
    </row>
    <row r="125" spans="1:10">
      <c r="A125" s="41"/>
      <c r="B125" s="40"/>
      <c r="C125" s="115" t="s">
        <v>61</v>
      </c>
      <c r="D125" s="115" t="s">
        <v>62</v>
      </c>
      <c r="E125" s="56"/>
      <c r="F125" s="15"/>
      <c r="G125" s="15"/>
      <c r="H125" s="25"/>
      <c r="I125" s="15"/>
      <c r="J125" s="15"/>
    </row>
    <row r="126" spans="1:10">
      <c r="A126" s="41"/>
      <c r="B126" s="41"/>
      <c r="C126" s="115" t="s">
        <v>43</v>
      </c>
      <c r="D126" s="115" t="s">
        <v>44</v>
      </c>
      <c r="E126" s="56"/>
      <c r="F126" s="15"/>
      <c r="G126" s="15"/>
      <c r="H126" s="25"/>
      <c r="I126" s="15"/>
      <c r="J126" s="15"/>
    </row>
    <row r="127" spans="1:10">
      <c r="A127" s="41"/>
      <c r="B127" s="40"/>
      <c r="C127" s="115" t="s">
        <v>45</v>
      </c>
      <c r="D127" s="115" t="s">
        <v>46</v>
      </c>
      <c r="E127" s="56"/>
      <c r="F127" s="15"/>
      <c r="G127" s="15"/>
      <c r="H127" s="25"/>
      <c r="I127" s="15"/>
      <c r="J127" s="15"/>
    </row>
    <row r="128" s="36" customFormat="1" spans="1:10">
      <c r="A128" s="42"/>
      <c r="B128" s="39"/>
      <c r="C128" s="39" t="s">
        <v>54</v>
      </c>
      <c r="D128" s="39" t="s">
        <v>55</v>
      </c>
      <c r="E128" s="57">
        <v>13497.82</v>
      </c>
      <c r="F128" s="45"/>
      <c r="G128" s="45"/>
      <c r="H128" s="58"/>
      <c r="I128" s="45"/>
      <c r="J128" s="45"/>
    </row>
    <row r="129" spans="1:10">
      <c r="A129" s="38"/>
      <c r="B129" s="38"/>
      <c r="C129" s="115" t="s">
        <v>66</v>
      </c>
      <c r="D129" s="115" t="s">
        <v>67</v>
      </c>
      <c r="E129" s="56"/>
      <c r="F129" s="15"/>
      <c r="G129" s="15"/>
      <c r="H129" s="25"/>
      <c r="I129" s="15"/>
      <c r="J129" s="28"/>
    </row>
    <row r="130" spans="1:10">
      <c r="A130" s="41"/>
      <c r="B130" s="117" t="s">
        <v>63</v>
      </c>
      <c r="C130" s="42"/>
      <c r="D130" s="42"/>
      <c r="E130" s="56"/>
      <c r="F130" s="15"/>
      <c r="G130" s="15"/>
      <c r="H130" s="25"/>
      <c r="I130" s="15"/>
      <c r="J130" s="15"/>
    </row>
    <row r="131" spans="1:10">
      <c r="A131" s="41"/>
      <c r="B131" s="41"/>
      <c r="C131" s="42"/>
      <c r="D131" s="42"/>
      <c r="E131" s="56"/>
      <c r="F131" s="15"/>
      <c r="G131" s="15"/>
      <c r="H131" s="25"/>
      <c r="I131" s="15"/>
      <c r="J131" s="15"/>
    </row>
    <row r="132" spans="1:10">
      <c r="A132" s="38"/>
      <c r="B132" s="38">
        <v>45</v>
      </c>
      <c r="C132" s="38"/>
      <c r="D132" s="44" t="s">
        <v>79</v>
      </c>
      <c r="E132" s="60"/>
      <c r="F132" s="15"/>
      <c r="G132" s="15"/>
      <c r="H132" s="25"/>
      <c r="I132" s="15"/>
      <c r="J132" s="28"/>
    </row>
    <row r="133" spans="1:10">
      <c r="A133" s="41"/>
      <c r="B133" s="41"/>
      <c r="C133" s="115" t="s">
        <v>57</v>
      </c>
      <c r="D133" s="115" t="s">
        <v>58</v>
      </c>
      <c r="E133" s="56"/>
      <c r="F133" s="25">
        <v>66361.4</v>
      </c>
      <c r="G133" s="25">
        <v>364987.71</v>
      </c>
      <c r="H133" s="25">
        <v>66361.4</v>
      </c>
      <c r="I133" s="25">
        <v>66361.4</v>
      </c>
      <c r="J133" s="25">
        <v>66361.4</v>
      </c>
    </row>
    <row r="134" spans="1:10">
      <c r="A134" s="41"/>
      <c r="B134" s="41"/>
      <c r="C134" s="39" t="s">
        <v>48</v>
      </c>
      <c r="D134" s="39" t="s">
        <v>49</v>
      </c>
      <c r="E134" s="57"/>
      <c r="F134" s="15"/>
      <c r="G134" s="15"/>
      <c r="H134" s="25"/>
      <c r="I134" s="15"/>
      <c r="J134" s="15"/>
    </row>
    <row r="135" spans="1:10">
      <c r="A135" s="38"/>
      <c r="B135" s="38"/>
      <c r="C135" s="115" t="s">
        <v>59</v>
      </c>
      <c r="D135" s="115" t="s">
        <v>60</v>
      </c>
      <c r="E135" s="56"/>
      <c r="F135" s="15"/>
      <c r="G135" s="15"/>
      <c r="H135" s="25"/>
      <c r="I135" s="15"/>
      <c r="J135" s="28"/>
    </row>
    <row r="136" spans="1:10">
      <c r="A136" s="41"/>
      <c r="B136" s="41"/>
      <c r="C136" s="115" t="s">
        <v>51</v>
      </c>
      <c r="D136" s="116" t="s">
        <v>52</v>
      </c>
      <c r="E136" s="57"/>
      <c r="F136" s="15"/>
      <c r="G136" s="15"/>
      <c r="H136" s="25"/>
      <c r="I136" s="15"/>
      <c r="J136" s="15"/>
    </row>
    <row r="137" spans="1:10">
      <c r="A137" s="41"/>
      <c r="B137" s="40"/>
      <c r="C137" s="115" t="s">
        <v>61</v>
      </c>
      <c r="D137" s="115" t="s">
        <v>62</v>
      </c>
      <c r="E137" s="56"/>
      <c r="F137" s="15"/>
      <c r="G137" s="15"/>
      <c r="H137" s="25"/>
      <c r="I137" s="15"/>
      <c r="J137" s="15"/>
    </row>
    <row r="138" spans="1:10">
      <c r="A138" s="41"/>
      <c r="B138" s="41"/>
      <c r="C138" s="115" t="s">
        <v>43</v>
      </c>
      <c r="D138" s="115" t="s">
        <v>44</v>
      </c>
      <c r="E138" s="56"/>
      <c r="F138" s="15"/>
      <c r="G138" s="15"/>
      <c r="H138" s="25"/>
      <c r="I138" s="15"/>
      <c r="J138" s="15"/>
    </row>
    <row r="139" spans="1:10">
      <c r="A139" s="41"/>
      <c r="B139" s="40"/>
      <c r="C139" s="115" t="s">
        <v>45</v>
      </c>
      <c r="D139" s="115" t="s">
        <v>46</v>
      </c>
      <c r="E139" s="56"/>
      <c r="F139" s="15"/>
      <c r="G139" s="15"/>
      <c r="H139" s="25"/>
      <c r="I139" s="15"/>
      <c r="J139" s="15"/>
    </row>
    <row r="140" s="36" customFormat="1" spans="1:10">
      <c r="A140" s="42"/>
      <c r="B140" s="39"/>
      <c r="C140" s="39" t="s">
        <v>54</v>
      </c>
      <c r="D140" s="39" t="s">
        <v>55</v>
      </c>
      <c r="E140" s="57"/>
      <c r="F140" s="45"/>
      <c r="G140" s="45"/>
      <c r="H140" s="58"/>
      <c r="I140" s="45"/>
      <c r="J140" s="45"/>
    </row>
    <row r="141" spans="1:10">
      <c r="A141" s="38"/>
      <c r="B141" s="38"/>
      <c r="C141" s="115" t="s">
        <v>66</v>
      </c>
      <c r="D141" s="115" t="s">
        <v>67</v>
      </c>
      <c r="E141" s="56"/>
      <c r="F141" s="15"/>
      <c r="G141" s="15"/>
      <c r="H141" s="25"/>
      <c r="I141" s="15"/>
      <c r="J141" s="28"/>
    </row>
    <row r="142" spans="1:10">
      <c r="A142" s="41"/>
      <c r="B142" s="117" t="s">
        <v>63</v>
      </c>
      <c r="C142" s="42"/>
      <c r="D142" s="42"/>
      <c r="E142" s="42"/>
      <c r="F142" s="15"/>
      <c r="G142" s="15"/>
      <c r="H142" s="25"/>
      <c r="I142" s="15"/>
      <c r="J142" s="15"/>
    </row>
    <row r="143" spans="1:10">
      <c r="A143" s="41"/>
      <c r="B143" s="41"/>
      <c r="C143" s="42"/>
      <c r="D143" s="42"/>
      <c r="E143" s="42"/>
      <c r="F143" s="15"/>
      <c r="G143" s="15"/>
      <c r="H143" s="25"/>
      <c r="I143" s="15"/>
      <c r="J143" s="15"/>
    </row>
  </sheetData>
  <mergeCells count="5">
    <mergeCell ref="A1:J1"/>
    <mergeCell ref="A3:J3"/>
    <mergeCell ref="A5:J5"/>
    <mergeCell ref="A7:J7"/>
    <mergeCell ref="A32:J32"/>
  </mergeCells>
  <pageMargins left="0.708661417322835" right="0.708661417322835" top="0.748031496062992" bottom="0.748031496062992" header="0.31496062992126" footer="0.31496062992126"/>
  <pageSetup paperSize="9" scale="6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topLeftCell="A55" workbookViewId="0">
      <selection activeCell="E50" sqref="E50:G50"/>
    </sheetView>
  </sheetViews>
  <sheetFormatPr defaultColWidth="9" defaultRowHeight="14.55" outlineLevelCol="6"/>
  <cols>
    <col min="1" max="1" width="37.6666666666667" style="46" customWidth="1"/>
    <col min="2" max="2" width="25.1081081081081" style="46" customWidth="1"/>
    <col min="3" max="3" width="25.3333333333333" customWidth="1"/>
    <col min="4" max="4" width="24" customWidth="1"/>
    <col min="5" max="6" width="25.3333333333333" customWidth="1"/>
    <col min="7" max="7" width="21.1081081081081" customWidth="1"/>
  </cols>
  <sheetData>
    <row r="1" ht="42" customHeight="1" spans="1:7">
      <c r="A1" s="1" t="s">
        <v>0</v>
      </c>
      <c r="B1" s="1"/>
      <c r="C1" s="1"/>
      <c r="D1" s="1"/>
      <c r="E1" s="1"/>
      <c r="F1" s="1"/>
      <c r="G1" s="1"/>
    </row>
    <row r="2" ht="18" customHeight="1" spans="1:6">
      <c r="A2" s="47"/>
      <c r="B2" s="47"/>
      <c r="C2" s="2"/>
      <c r="D2" s="2"/>
      <c r="E2" s="2"/>
      <c r="F2" s="2"/>
    </row>
    <row r="3" ht="15.4" spans="1:7">
      <c r="A3" s="1" t="s">
        <v>1</v>
      </c>
      <c r="B3" s="1"/>
      <c r="C3" s="1"/>
      <c r="D3" s="1"/>
      <c r="E3" s="1"/>
      <c r="F3" s="1"/>
      <c r="G3" s="1"/>
    </row>
    <row r="4" ht="17.55" spans="1:6">
      <c r="A4" s="47"/>
      <c r="B4" s="47"/>
      <c r="C4" s="2"/>
      <c r="D4" s="2"/>
      <c r="E4" s="27"/>
      <c r="F4" s="27"/>
    </row>
    <row r="5" ht="18" customHeight="1" spans="1:7">
      <c r="A5" s="1" t="s">
        <v>30</v>
      </c>
      <c r="B5" s="1"/>
      <c r="C5" s="1"/>
      <c r="D5" s="1"/>
      <c r="E5" s="1"/>
      <c r="F5" s="1"/>
      <c r="G5" s="1"/>
    </row>
    <row r="6" ht="17.55" spans="1:6">
      <c r="A6" s="47"/>
      <c r="B6" s="47"/>
      <c r="C6" s="2"/>
      <c r="D6" s="2"/>
      <c r="E6" s="27"/>
      <c r="F6" s="27"/>
    </row>
    <row r="7" ht="15.75" customHeight="1" spans="1:7">
      <c r="A7" s="1" t="s">
        <v>80</v>
      </c>
      <c r="B7" s="1"/>
      <c r="C7" s="1"/>
      <c r="D7" s="1"/>
      <c r="E7" s="1"/>
      <c r="F7" s="1"/>
      <c r="G7" s="1"/>
    </row>
    <row r="8" ht="17.55" spans="1:6">
      <c r="A8" s="47"/>
      <c r="B8" s="47"/>
      <c r="C8" s="2"/>
      <c r="D8" s="2"/>
      <c r="E8" s="27"/>
      <c r="F8" s="27"/>
    </row>
    <row r="9" ht="24.85" spans="1:7">
      <c r="A9" s="7" t="s">
        <v>81</v>
      </c>
      <c r="B9" s="7" t="s">
        <v>36</v>
      </c>
      <c r="C9" s="7" t="s">
        <v>37</v>
      </c>
      <c r="D9" s="7" t="s">
        <v>6</v>
      </c>
      <c r="E9" s="7" t="s">
        <v>38</v>
      </c>
      <c r="F9" s="7" t="s">
        <v>39</v>
      </c>
      <c r="G9" s="7" t="s">
        <v>40</v>
      </c>
    </row>
    <row r="10" ht="15.75" customHeight="1" spans="1:7">
      <c r="A10" s="37" t="s">
        <v>82</v>
      </c>
      <c r="B10" s="37"/>
      <c r="C10" s="15"/>
      <c r="D10" s="15"/>
      <c r="E10" s="15"/>
      <c r="F10" s="15"/>
      <c r="G10" s="15"/>
    </row>
    <row r="11" ht="15.75" customHeight="1" spans="1:7">
      <c r="A11" s="48" t="s">
        <v>83</v>
      </c>
      <c r="B11" s="48"/>
      <c r="C11" s="15"/>
      <c r="D11" s="15"/>
      <c r="E11" s="15"/>
      <c r="F11" s="15"/>
      <c r="G11" s="15"/>
    </row>
    <row r="12" s="36" customFormat="1" spans="1:7">
      <c r="A12" s="49" t="s">
        <v>84</v>
      </c>
      <c r="B12" s="49"/>
      <c r="C12" s="45"/>
      <c r="D12" s="45"/>
      <c r="E12" s="45"/>
      <c r="F12" s="45"/>
      <c r="G12" s="45"/>
    </row>
    <row r="13" s="36" customFormat="1" spans="1:7">
      <c r="A13" s="49" t="s">
        <v>85</v>
      </c>
      <c r="B13" s="49"/>
      <c r="C13" s="45"/>
      <c r="D13" s="45"/>
      <c r="E13" s="45"/>
      <c r="F13" s="45"/>
      <c r="G13" s="45"/>
    </row>
    <row r="14" s="36" customFormat="1" spans="1:7">
      <c r="A14" s="49" t="s">
        <v>86</v>
      </c>
      <c r="B14" s="49"/>
      <c r="C14" s="45"/>
      <c r="D14" s="45"/>
      <c r="E14" s="45"/>
      <c r="F14" s="45"/>
      <c r="G14" s="50"/>
    </row>
    <row r="15" s="36" customFormat="1" spans="1:7">
      <c r="A15" s="49" t="s">
        <v>87</v>
      </c>
      <c r="B15" s="49"/>
      <c r="C15" s="45"/>
      <c r="D15" s="45"/>
      <c r="E15" s="45"/>
      <c r="F15" s="45"/>
      <c r="G15" s="50"/>
    </row>
    <row r="16" s="36" customFormat="1" spans="1:7">
      <c r="A16" s="49" t="s">
        <v>88</v>
      </c>
      <c r="B16" s="49"/>
      <c r="C16" s="51"/>
      <c r="D16" s="51"/>
      <c r="E16" s="51"/>
      <c r="F16" s="51"/>
      <c r="G16" s="51"/>
    </row>
    <row r="17" s="36" customFormat="1" ht="24.85" spans="1:7">
      <c r="A17" s="49" t="s">
        <v>89</v>
      </c>
      <c r="B17" s="49"/>
      <c r="C17" s="51"/>
      <c r="D17" s="51"/>
      <c r="E17" s="51"/>
      <c r="F17" s="51"/>
      <c r="G17" s="51"/>
    </row>
    <row r="18" ht="24.85" spans="1:7">
      <c r="A18" s="48" t="s">
        <v>90</v>
      </c>
      <c r="B18" s="48"/>
      <c r="C18" s="52"/>
      <c r="D18" s="52"/>
      <c r="E18" s="52"/>
      <c r="F18" s="52"/>
      <c r="G18" s="52"/>
    </row>
    <row r="19" s="36" customFormat="1" spans="1:7">
      <c r="A19" s="49" t="s">
        <v>91</v>
      </c>
      <c r="B19" s="49"/>
      <c r="C19" s="51"/>
      <c r="D19" s="51"/>
      <c r="E19" s="51"/>
      <c r="F19" s="51"/>
      <c r="G19" s="51"/>
    </row>
    <row r="20" s="36" customFormat="1" spans="1:7">
      <c r="A20" s="49" t="s">
        <v>92</v>
      </c>
      <c r="B20" s="49"/>
      <c r="C20" s="51"/>
      <c r="D20" s="51"/>
      <c r="E20" s="51"/>
      <c r="F20" s="51"/>
      <c r="G20" s="51"/>
    </row>
    <row r="21" s="36" customFormat="1" spans="1:7">
      <c r="A21" s="49" t="s">
        <v>93</v>
      </c>
      <c r="B21" s="49"/>
      <c r="C21" s="51"/>
      <c r="D21" s="51"/>
      <c r="E21" s="51"/>
      <c r="F21" s="51"/>
      <c r="G21" s="51"/>
    </row>
    <row r="22" s="36" customFormat="1" spans="1:7">
      <c r="A22" s="49" t="s">
        <v>94</v>
      </c>
      <c r="B22" s="49"/>
      <c r="C22" s="51"/>
      <c r="D22" s="51"/>
      <c r="E22" s="51"/>
      <c r="F22" s="51"/>
      <c r="G22" s="51"/>
    </row>
    <row r="23" s="36" customFormat="1" ht="24.85" spans="1:7">
      <c r="A23" s="49" t="s">
        <v>95</v>
      </c>
      <c r="B23" s="49"/>
      <c r="C23" s="51"/>
      <c r="D23" s="51"/>
      <c r="E23" s="51"/>
      <c r="F23" s="51"/>
      <c r="G23" s="51"/>
    </row>
    <row r="24" s="36" customFormat="1" ht="24.85" spans="1:7">
      <c r="A24" s="49" t="s">
        <v>96</v>
      </c>
      <c r="B24" s="49"/>
      <c r="C24" s="51"/>
      <c r="D24" s="51"/>
      <c r="E24" s="51"/>
      <c r="F24" s="51"/>
      <c r="G24" s="51"/>
    </row>
    <row r="25" spans="1:7">
      <c r="A25" s="48" t="s">
        <v>97</v>
      </c>
      <c r="B25" s="48"/>
      <c r="C25" s="52"/>
      <c r="D25" s="52"/>
      <c r="E25" s="52"/>
      <c r="F25" s="52"/>
      <c r="G25" s="52"/>
    </row>
    <row r="26" s="36" customFormat="1" spans="1:7">
      <c r="A26" s="49" t="s">
        <v>98</v>
      </c>
      <c r="B26" s="49"/>
      <c r="C26" s="51"/>
      <c r="D26" s="51"/>
      <c r="E26" s="51"/>
      <c r="F26" s="51"/>
      <c r="G26" s="51"/>
    </row>
    <row r="27" s="36" customFormat="1" spans="1:7">
      <c r="A27" s="49" t="s">
        <v>99</v>
      </c>
      <c r="B27" s="49"/>
      <c r="C27" s="51"/>
      <c r="D27" s="51"/>
      <c r="E27" s="51"/>
      <c r="F27" s="51"/>
      <c r="G27" s="51"/>
    </row>
    <row r="28" s="36" customFormat="1" spans="1:7">
      <c r="A28" s="49" t="s">
        <v>100</v>
      </c>
      <c r="B28" s="49"/>
      <c r="C28" s="51"/>
      <c r="D28" s="51"/>
      <c r="E28" s="51"/>
      <c r="F28" s="51"/>
      <c r="G28" s="51"/>
    </row>
    <row r="29" s="36" customFormat="1" spans="1:7">
      <c r="A29" s="49" t="s">
        <v>101</v>
      </c>
      <c r="B29" s="49"/>
      <c r="C29" s="51"/>
      <c r="D29" s="51"/>
      <c r="E29" s="51"/>
      <c r="F29" s="51"/>
      <c r="G29" s="51"/>
    </row>
    <row r="30" s="36" customFormat="1" spans="1:7">
      <c r="A30" s="49" t="s">
        <v>102</v>
      </c>
      <c r="B30" s="49"/>
      <c r="C30" s="51"/>
      <c r="D30" s="51"/>
      <c r="E30" s="51"/>
      <c r="F30" s="51"/>
      <c r="G30" s="51"/>
    </row>
    <row r="31" s="36" customFormat="1" ht="24.85" spans="1:7">
      <c r="A31" s="49" t="s">
        <v>103</v>
      </c>
      <c r="B31" s="49"/>
      <c r="C31" s="51"/>
      <c r="D31" s="51"/>
      <c r="E31" s="51"/>
      <c r="F31" s="51"/>
      <c r="G31" s="51"/>
    </row>
    <row r="32" spans="1:7">
      <c r="A32" s="48" t="s">
        <v>104</v>
      </c>
      <c r="B32" s="48"/>
      <c r="C32" s="52"/>
      <c r="D32" s="52"/>
      <c r="E32" s="52"/>
      <c r="F32" s="52"/>
      <c r="G32" s="52"/>
    </row>
    <row r="33" s="36" customFormat="1" spans="1:7">
      <c r="A33" s="49" t="s">
        <v>105</v>
      </c>
      <c r="B33" s="49"/>
      <c r="C33" s="51"/>
      <c r="D33" s="51"/>
      <c r="E33" s="51"/>
      <c r="F33" s="51"/>
      <c r="G33" s="51"/>
    </row>
    <row r="34" s="36" customFormat="1" spans="1:7">
      <c r="A34" s="49" t="s">
        <v>106</v>
      </c>
      <c r="B34" s="49"/>
      <c r="C34" s="51"/>
      <c r="D34" s="51"/>
      <c r="E34" s="51"/>
      <c r="F34" s="51"/>
      <c r="G34" s="51"/>
    </row>
    <row r="35" s="36" customFormat="1" spans="1:7">
      <c r="A35" s="49" t="s">
        <v>107</v>
      </c>
      <c r="B35" s="49"/>
      <c r="C35" s="51"/>
      <c r="D35" s="51"/>
      <c r="E35" s="51"/>
      <c r="F35" s="51"/>
      <c r="G35" s="51"/>
    </row>
    <row r="36" s="36" customFormat="1" spans="1:7">
      <c r="A36" s="49" t="s">
        <v>108</v>
      </c>
      <c r="B36" s="49"/>
      <c r="C36" s="51"/>
      <c r="D36" s="51"/>
      <c r="E36" s="51"/>
      <c r="F36" s="51"/>
      <c r="G36" s="51"/>
    </row>
    <row r="37" s="36" customFormat="1" ht="24.85" spans="1:7">
      <c r="A37" s="49" t="s">
        <v>109</v>
      </c>
      <c r="B37" s="49"/>
      <c r="C37" s="51"/>
      <c r="D37" s="51"/>
      <c r="E37" s="51"/>
      <c r="F37" s="51"/>
      <c r="G37" s="51"/>
    </row>
    <row r="38" s="36" customFormat="1" ht="24.85" spans="1:7">
      <c r="A38" s="49" t="s">
        <v>110</v>
      </c>
      <c r="B38" s="49"/>
      <c r="C38" s="51"/>
      <c r="D38" s="51"/>
      <c r="E38" s="51"/>
      <c r="F38" s="51"/>
      <c r="G38" s="51"/>
    </row>
    <row r="39" spans="1:7">
      <c r="A39" s="48" t="s">
        <v>111</v>
      </c>
      <c r="B39" s="48"/>
      <c r="C39" s="52"/>
      <c r="D39" s="52"/>
      <c r="E39" s="52"/>
      <c r="F39" s="52"/>
      <c r="G39" s="52"/>
    </row>
    <row r="40" s="36" customFormat="1" spans="1:7">
      <c r="A40" s="49" t="s">
        <v>112</v>
      </c>
      <c r="B40" s="49"/>
      <c r="C40" s="51"/>
      <c r="D40" s="51"/>
      <c r="E40" s="51"/>
      <c r="F40" s="51"/>
      <c r="G40" s="51"/>
    </row>
    <row r="41" s="36" customFormat="1" spans="1:7">
      <c r="A41" s="49" t="s">
        <v>113</v>
      </c>
      <c r="B41" s="49"/>
      <c r="C41" s="51"/>
      <c r="D41" s="51"/>
      <c r="E41" s="51"/>
      <c r="F41" s="51"/>
      <c r="G41" s="51"/>
    </row>
    <row r="42" s="36" customFormat="1" ht="24.85" spans="1:7">
      <c r="A42" s="49" t="s">
        <v>114</v>
      </c>
      <c r="B42" s="49"/>
      <c r="C42" s="51"/>
      <c r="D42" s="51"/>
      <c r="E42" s="51"/>
      <c r="F42" s="51"/>
      <c r="G42" s="51"/>
    </row>
    <row r="43" s="36" customFormat="1" spans="1:7">
      <c r="A43" s="49" t="s">
        <v>115</v>
      </c>
      <c r="B43" s="49"/>
      <c r="C43" s="51"/>
      <c r="D43" s="51"/>
      <c r="E43" s="51"/>
      <c r="F43" s="51"/>
      <c r="G43" s="51"/>
    </row>
    <row r="44" s="36" customFormat="1" ht="24.85" spans="1:7">
      <c r="A44" s="49" t="s">
        <v>116</v>
      </c>
      <c r="B44" s="49"/>
      <c r="C44" s="51"/>
      <c r="D44" s="51"/>
      <c r="E44" s="51"/>
      <c r="F44" s="51"/>
      <c r="G44" s="51"/>
    </row>
    <row r="45" s="36" customFormat="1" spans="1:7">
      <c r="A45" s="49" t="s">
        <v>117</v>
      </c>
      <c r="B45" s="49"/>
      <c r="C45" s="51"/>
      <c r="D45" s="51"/>
      <c r="E45" s="51"/>
      <c r="F45" s="51"/>
      <c r="G45" s="51"/>
    </row>
    <row r="46" s="36" customFormat="1" spans="1:7">
      <c r="A46" s="49" t="s">
        <v>118</v>
      </c>
      <c r="B46" s="49"/>
      <c r="C46" s="51"/>
      <c r="D46" s="51"/>
      <c r="E46" s="51"/>
      <c r="F46" s="51"/>
      <c r="G46" s="51"/>
    </row>
    <row r="47" s="36" customFormat="1" ht="24.85" spans="1:7">
      <c r="A47" s="49" t="s">
        <v>119</v>
      </c>
      <c r="B47" s="49"/>
      <c r="C47" s="51"/>
      <c r="D47" s="51"/>
      <c r="E47" s="51"/>
      <c r="F47" s="51"/>
      <c r="G47" s="51"/>
    </row>
    <row r="48" spans="1:7">
      <c r="A48" s="48" t="s">
        <v>120</v>
      </c>
      <c r="B48" s="48"/>
      <c r="C48" s="52"/>
      <c r="D48" s="52"/>
      <c r="E48" s="52"/>
      <c r="F48" s="52"/>
      <c r="G48" s="52"/>
    </row>
    <row r="49" s="36" customFormat="1" spans="1:7">
      <c r="A49" s="49" t="s">
        <v>121</v>
      </c>
      <c r="B49" s="49"/>
      <c r="C49" s="51"/>
      <c r="D49" s="51"/>
      <c r="E49" s="51"/>
      <c r="F49" s="51"/>
      <c r="G49" s="51"/>
    </row>
    <row r="50" s="36" customFormat="1" spans="1:7">
      <c r="A50" s="49" t="s">
        <v>122</v>
      </c>
      <c r="B50" s="49">
        <v>7955572.76</v>
      </c>
      <c r="C50" s="51">
        <v>7727172.65</v>
      </c>
      <c r="D50" s="51">
        <v>8314988.92</v>
      </c>
      <c r="E50" s="51">
        <v>8796791.88</v>
      </c>
      <c r="F50" s="51">
        <v>8796791.88</v>
      </c>
      <c r="G50" s="51">
        <v>8796791.88</v>
      </c>
    </row>
    <row r="51" s="36" customFormat="1" spans="1:7">
      <c r="A51" s="49" t="s">
        <v>123</v>
      </c>
      <c r="B51" s="49"/>
      <c r="C51" s="51"/>
      <c r="D51" s="51"/>
      <c r="E51" s="51"/>
      <c r="F51" s="51"/>
      <c r="G51" s="51"/>
    </row>
    <row r="52" s="36" customFormat="1" spans="1:7">
      <c r="A52" s="49" t="s">
        <v>124</v>
      </c>
      <c r="B52" s="49"/>
      <c r="C52" s="51"/>
      <c r="D52" s="51"/>
      <c r="E52" s="51"/>
      <c r="F52" s="51"/>
      <c r="G52" s="51"/>
    </row>
    <row r="53" s="36" customFormat="1" spans="1:7">
      <c r="A53" s="49" t="s">
        <v>125</v>
      </c>
      <c r="B53" s="49"/>
      <c r="C53" s="51"/>
      <c r="D53" s="51"/>
      <c r="E53" s="51"/>
      <c r="F53" s="51"/>
      <c r="G53" s="51"/>
    </row>
    <row r="54" s="36" customFormat="1" spans="1:7">
      <c r="A54" s="49" t="s">
        <v>126</v>
      </c>
      <c r="B54" s="49"/>
      <c r="C54" s="51"/>
      <c r="D54" s="51"/>
      <c r="E54" s="51"/>
      <c r="F54" s="51"/>
      <c r="G54" s="51"/>
    </row>
    <row r="55" s="36" customFormat="1" ht="24.85" spans="1:7">
      <c r="A55" s="49" t="s">
        <v>127</v>
      </c>
      <c r="B55" s="49"/>
      <c r="C55" s="51"/>
      <c r="D55" s="51"/>
      <c r="E55" s="51"/>
      <c r="F55" s="51"/>
      <c r="G55" s="51"/>
    </row>
    <row r="56" s="36" customFormat="1" spans="1:7">
      <c r="A56" s="49" t="s">
        <v>128</v>
      </c>
      <c r="B56" s="49"/>
      <c r="C56" s="51"/>
      <c r="D56" s="51"/>
      <c r="E56" s="51"/>
      <c r="F56" s="51"/>
      <c r="G56" s="51"/>
    </row>
    <row r="57" s="36" customFormat="1" ht="24.85" spans="1:7">
      <c r="A57" s="49" t="s">
        <v>129</v>
      </c>
      <c r="B57" s="49"/>
      <c r="C57" s="51"/>
      <c r="D57" s="51"/>
      <c r="E57" s="51"/>
      <c r="F57" s="51"/>
      <c r="G57" s="51"/>
    </row>
    <row r="58" spans="1:7">
      <c r="A58" s="53" t="s">
        <v>63</v>
      </c>
      <c r="B58" s="53"/>
      <c r="C58" s="51"/>
      <c r="D58" s="51"/>
      <c r="E58" s="51"/>
      <c r="F58" s="51"/>
      <c r="G58" s="51"/>
    </row>
  </sheetData>
  <mergeCells count="4">
    <mergeCell ref="A1:G1"/>
    <mergeCell ref="A3:G3"/>
    <mergeCell ref="A5:G5"/>
    <mergeCell ref="A7:G7"/>
  </mergeCells>
  <pageMargins left="0.708661417322835" right="0.708661417322835" top="0.748031496062992" bottom="0.748031496062992" header="0.31496062992126" footer="0.31496062992126"/>
  <pageSetup paperSize="9" scale="6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opLeftCell="A5" workbookViewId="0">
      <selection activeCell="D22" sqref="D22"/>
    </sheetView>
  </sheetViews>
  <sheetFormatPr defaultColWidth="9" defaultRowHeight="14.55"/>
  <cols>
    <col min="1" max="1" width="7.44144144144144" customWidth="1"/>
    <col min="2" max="2" width="8.44144144144144" customWidth="1"/>
    <col min="3" max="3" width="5.44144144144144" customWidth="1"/>
    <col min="4" max="4" width="41" customWidth="1"/>
    <col min="5" max="5" width="22.4414414414414" customWidth="1"/>
    <col min="6" max="6" width="25.3333333333333" customWidth="1"/>
    <col min="7" max="7" width="23.1081081081081" customWidth="1"/>
    <col min="8" max="8" width="25.3333333333333" customWidth="1"/>
    <col min="9" max="9" width="21.5585585585586" customWidth="1"/>
    <col min="10" max="10" width="20.3333333333333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8" customHeight="1" spans="1:9">
      <c r="A2" s="2"/>
      <c r="B2" s="2"/>
      <c r="C2" s="2"/>
      <c r="D2" s="2"/>
      <c r="E2" s="2"/>
      <c r="F2" s="2"/>
      <c r="G2" s="2"/>
      <c r="H2" s="2"/>
      <c r="I2" s="2"/>
    </row>
    <row r="3" ht="15.75" customHeight="1" spans="1:10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ht="17.55" spans="1:9">
      <c r="A4" s="2"/>
      <c r="B4" s="2"/>
      <c r="C4" s="2"/>
      <c r="D4" s="2"/>
      <c r="E4" s="2"/>
      <c r="F4" s="2"/>
      <c r="G4" s="2"/>
      <c r="H4" s="27"/>
      <c r="I4" s="27"/>
    </row>
    <row r="5" ht="18" customHeight="1" spans="1:10">
      <c r="A5" s="1" t="s">
        <v>130</v>
      </c>
      <c r="B5" s="1"/>
      <c r="C5" s="1"/>
      <c r="D5" s="1"/>
      <c r="E5" s="1"/>
      <c r="F5" s="1"/>
      <c r="G5" s="1"/>
      <c r="H5" s="1"/>
      <c r="I5" s="1"/>
      <c r="J5" s="1"/>
    </row>
    <row r="6" ht="17.55" spans="1:9">
      <c r="A6" s="2"/>
      <c r="B6" s="2"/>
      <c r="C6" s="2"/>
      <c r="D6" s="2"/>
      <c r="E6" s="2"/>
      <c r="F6" s="2"/>
      <c r="G6" s="2"/>
      <c r="H6" s="27"/>
      <c r="I6" s="27"/>
    </row>
    <row r="7" ht="24.85" spans="1:10">
      <c r="A7" s="7" t="s">
        <v>32</v>
      </c>
      <c r="B7" s="6" t="s">
        <v>33</v>
      </c>
      <c r="C7" s="6" t="s">
        <v>34</v>
      </c>
      <c r="D7" s="6" t="s">
        <v>131</v>
      </c>
      <c r="E7" s="6" t="s">
        <v>36</v>
      </c>
      <c r="F7" s="7" t="s">
        <v>37</v>
      </c>
      <c r="G7" s="7" t="s">
        <v>6</v>
      </c>
      <c r="H7" s="7" t="s">
        <v>38</v>
      </c>
      <c r="I7" s="7" t="s">
        <v>39</v>
      </c>
      <c r="J7" s="7" t="s">
        <v>40</v>
      </c>
    </row>
    <row r="8" spans="1:10">
      <c r="A8" s="37">
        <v>8</v>
      </c>
      <c r="B8" s="37"/>
      <c r="C8" s="37"/>
      <c r="D8" s="37" t="s">
        <v>132</v>
      </c>
      <c r="E8" s="37"/>
      <c r="F8" s="15"/>
      <c r="G8" s="15"/>
      <c r="H8" s="15"/>
      <c r="I8" s="15"/>
      <c r="J8" s="15"/>
    </row>
    <row r="9" spans="1:10">
      <c r="A9" s="38"/>
      <c r="B9" s="38">
        <v>81</v>
      </c>
      <c r="C9" s="38"/>
      <c r="D9" s="38" t="s">
        <v>133</v>
      </c>
      <c r="E9" s="38"/>
      <c r="F9" s="15"/>
      <c r="G9" s="15"/>
      <c r="H9" s="15"/>
      <c r="I9" s="15"/>
      <c r="J9" s="15"/>
    </row>
    <row r="10" spans="1:10">
      <c r="A10" s="37"/>
      <c r="B10" s="37"/>
      <c r="C10" s="39" t="s">
        <v>48</v>
      </c>
      <c r="D10" s="39" t="s">
        <v>49</v>
      </c>
      <c r="E10" s="39"/>
      <c r="F10" s="15"/>
      <c r="G10" s="15"/>
      <c r="H10" s="15"/>
      <c r="I10" s="15"/>
      <c r="J10" s="15"/>
    </row>
    <row r="11" spans="1:10">
      <c r="A11" s="37"/>
      <c r="B11" s="117" t="s">
        <v>63</v>
      </c>
      <c r="C11" s="39"/>
      <c r="D11" s="39"/>
      <c r="E11" s="39"/>
      <c r="F11" s="15"/>
      <c r="G11" s="15"/>
      <c r="H11" s="15"/>
      <c r="I11" s="15"/>
      <c r="J11" s="15"/>
    </row>
    <row r="12" spans="1:10">
      <c r="A12" s="37"/>
      <c r="B12" s="38">
        <v>84</v>
      </c>
      <c r="C12" s="38"/>
      <c r="D12" s="38" t="s">
        <v>134</v>
      </c>
      <c r="E12" s="38"/>
      <c r="F12" s="15"/>
      <c r="G12" s="15"/>
      <c r="H12" s="15"/>
      <c r="I12" s="15"/>
      <c r="J12" s="15"/>
    </row>
    <row r="13" ht="24.85" spans="1:10">
      <c r="A13" s="41"/>
      <c r="B13" s="41"/>
      <c r="C13" s="115" t="s">
        <v>135</v>
      </c>
      <c r="D13" s="116" t="s">
        <v>136</v>
      </c>
      <c r="E13" s="39"/>
      <c r="F13" s="15"/>
      <c r="G13" s="15"/>
      <c r="H13" s="15"/>
      <c r="I13" s="15"/>
      <c r="J13" s="15"/>
    </row>
    <row r="14" spans="1:10">
      <c r="A14" s="40">
        <v>5</v>
      </c>
      <c r="B14" s="40"/>
      <c r="C14" s="40"/>
      <c r="D14" s="43" t="s">
        <v>137</v>
      </c>
      <c r="E14" s="43"/>
      <c r="F14" s="15"/>
      <c r="G14" s="15"/>
      <c r="H14" s="15"/>
      <c r="I14" s="15"/>
      <c r="J14" s="15"/>
    </row>
    <row r="15" spans="1:10">
      <c r="A15" s="38"/>
      <c r="B15" s="38">
        <v>54</v>
      </c>
      <c r="C15" s="38"/>
      <c r="D15" s="44" t="s">
        <v>138</v>
      </c>
      <c r="E15" s="44"/>
      <c r="F15" s="15"/>
      <c r="G15" s="15"/>
      <c r="H15" s="15"/>
      <c r="I15" s="15"/>
      <c r="J15" s="28"/>
    </row>
    <row r="16" spans="1:10">
      <c r="A16" s="41"/>
      <c r="B16" s="41"/>
      <c r="C16" s="115" t="s">
        <v>57</v>
      </c>
      <c r="D16" s="115" t="s">
        <v>58</v>
      </c>
      <c r="E16" s="42"/>
      <c r="F16" s="15"/>
      <c r="G16" s="15"/>
      <c r="H16" s="15"/>
      <c r="I16" s="15"/>
      <c r="J16" s="15"/>
    </row>
    <row r="17" spans="1:10">
      <c r="A17" s="41"/>
      <c r="B17" s="41"/>
      <c r="C17" s="39" t="s">
        <v>48</v>
      </c>
      <c r="D17" s="39" t="s">
        <v>49</v>
      </c>
      <c r="E17" s="39"/>
      <c r="F17" s="15"/>
      <c r="G17" s="15"/>
      <c r="H17" s="15"/>
      <c r="I17" s="15"/>
      <c r="J17" s="15"/>
    </row>
    <row r="18" spans="1:10">
      <c r="A18" s="38"/>
      <c r="B18" s="38"/>
      <c r="C18" s="115" t="s">
        <v>59</v>
      </c>
      <c r="D18" s="115" t="s">
        <v>60</v>
      </c>
      <c r="E18" s="42"/>
      <c r="F18" s="15"/>
      <c r="G18" s="15"/>
      <c r="H18" s="15"/>
      <c r="I18" s="15"/>
      <c r="J18" s="28"/>
    </row>
    <row r="19" spans="1:10">
      <c r="A19" s="41"/>
      <c r="B19" s="41"/>
      <c r="C19" s="115" t="s">
        <v>51</v>
      </c>
      <c r="D19" s="116" t="s">
        <v>52</v>
      </c>
      <c r="E19" s="39"/>
      <c r="F19" s="15"/>
      <c r="G19" s="15"/>
      <c r="H19" s="15"/>
      <c r="I19" s="15"/>
      <c r="J19" s="15"/>
    </row>
    <row r="20" spans="1:10">
      <c r="A20" s="41"/>
      <c r="B20" s="40"/>
      <c r="C20" s="115" t="s">
        <v>61</v>
      </c>
      <c r="D20" s="115" t="s">
        <v>62</v>
      </c>
      <c r="E20" s="42"/>
      <c r="F20" s="15"/>
      <c r="G20" s="15"/>
      <c r="H20" s="15"/>
      <c r="I20" s="15"/>
      <c r="J20" s="15"/>
    </row>
    <row r="21" spans="1:10">
      <c r="A21" s="41"/>
      <c r="B21" s="41"/>
      <c r="C21" s="115" t="s">
        <v>43</v>
      </c>
      <c r="D21" s="115" t="s">
        <v>44</v>
      </c>
      <c r="E21" s="42"/>
      <c r="F21" s="15"/>
      <c r="G21" s="15"/>
      <c r="H21" s="15"/>
      <c r="I21" s="15"/>
      <c r="J21" s="15"/>
    </row>
    <row r="22" spans="1:10">
      <c r="A22" s="41"/>
      <c r="B22" s="40"/>
      <c r="C22" s="115" t="s">
        <v>45</v>
      </c>
      <c r="D22" s="115" t="s">
        <v>46</v>
      </c>
      <c r="E22" s="42"/>
      <c r="F22" s="15"/>
      <c r="G22" s="15"/>
      <c r="H22" s="15"/>
      <c r="I22" s="15"/>
      <c r="J22" s="15"/>
    </row>
    <row r="23" s="36" customFormat="1" spans="1:10">
      <c r="A23" s="42"/>
      <c r="B23" s="39"/>
      <c r="C23" s="39" t="s">
        <v>54</v>
      </c>
      <c r="D23" s="39" t="s">
        <v>55</v>
      </c>
      <c r="E23" s="39"/>
      <c r="F23" s="45"/>
      <c r="G23" s="45"/>
      <c r="H23" s="45"/>
      <c r="I23" s="45"/>
      <c r="J23" s="45"/>
    </row>
    <row r="24" spans="1:10">
      <c r="A24" s="38"/>
      <c r="B24" s="38"/>
      <c r="C24" s="115" t="s">
        <v>66</v>
      </c>
      <c r="D24" s="115" t="s">
        <v>67</v>
      </c>
      <c r="E24" s="42"/>
      <c r="F24" s="15"/>
      <c r="G24" s="15"/>
      <c r="H24" s="15"/>
      <c r="I24" s="15"/>
      <c r="J24" s="28"/>
    </row>
  </sheetData>
  <mergeCells count="3">
    <mergeCell ref="A1:J1"/>
    <mergeCell ref="A3:J3"/>
    <mergeCell ref="A5:J5"/>
  </mergeCells>
  <pageMargins left="0.708661417322835" right="0.708661417322835" top="0.748031496062992" bottom="0.748031496062992" header="0.31496062992126" footer="0.31496062992126"/>
  <pageSetup paperSize="9" scale="6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1"/>
  <sheetViews>
    <sheetView topLeftCell="A88" workbookViewId="0">
      <selection activeCell="L3" sqref="L3"/>
    </sheetView>
  </sheetViews>
  <sheetFormatPr defaultColWidth="9" defaultRowHeight="14.55"/>
  <cols>
    <col min="1" max="1" width="7.44144144144144" customWidth="1"/>
    <col min="2" max="2" width="8.44144144144144" customWidth="1"/>
    <col min="3" max="3" width="8.66666666666667" customWidth="1"/>
    <col min="4" max="4" width="30.1081081081081" customWidth="1"/>
    <col min="5" max="5" width="0.108108108108108" customWidth="1"/>
    <col min="6" max="6" width="21.3333333333333" customWidth="1"/>
    <col min="7" max="8" width="25.3333333333333" customWidth="1"/>
    <col min="9" max="9" width="22.6666666666667" customWidth="1"/>
    <col min="10" max="10" width="22.1081081081081" customWidth="1"/>
    <col min="11" max="11" width="19" customWidth="1"/>
  </cols>
  <sheetData>
    <row r="1" ht="4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7.55" spans="1:10">
      <c r="A2" s="2"/>
      <c r="B2" s="2"/>
      <c r="C2" s="2"/>
      <c r="D2" s="2"/>
      <c r="E2" s="2"/>
      <c r="F2" s="2"/>
      <c r="G2" s="2"/>
      <c r="H2" s="2"/>
      <c r="I2" s="27"/>
      <c r="J2" s="27"/>
    </row>
    <row r="3" ht="18" customHeight="1" spans="1:11">
      <c r="A3" s="1" t="s">
        <v>139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17.55" spans="1:10">
      <c r="A4" s="2"/>
      <c r="B4" s="2"/>
      <c r="C4" s="2"/>
      <c r="D4" s="2"/>
      <c r="E4" s="2"/>
      <c r="F4" s="2"/>
      <c r="G4" s="2"/>
      <c r="H4" s="2"/>
      <c r="I4" s="27"/>
      <c r="J4" s="27"/>
    </row>
    <row r="5" ht="24.85" spans="1:11">
      <c r="A5" s="3" t="s">
        <v>140</v>
      </c>
      <c r="B5" s="4"/>
      <c r="C5" s="5"/>
      <c r="D5" s="6" t="s">
        <v>141</v>
      </c>
      <c r="E5" s="6"/>
      <c r="F5" s="6" t="s">
        <v>36</v>
      </c>
      <c r="G5" s="7" t="s">
        <v>37</v>
      </c>
      <c r="H5" s="7" t="s">
        <v>6</v>
      </c>
      <c r="I5" s="7" t="s">
        <v>38</v>
      </c>
      <c r="J5" s="7" t="s">
        <v>39</v>
      </c>
      <c r="K5" s="7" t="s">
        <v>40</v>
      </c>
    </row>
    <row r="6" ht="24.85" spans="1:11">
      <c r="A6" s="8" t="s">
        <v>142</v>
      </c>
      <c r="B6" s="9"/>
      <c r="C6" s="10"/>
      <c r="D6" s="10" t="s">
        <v>143</v>
      </c>
      <c r="E6" s="11">
        <f>SUM(E9,E14,E21,E25,E35,E39,E43,E45,E49,E51,E55,E57,E61,E64,E67,E70,E73,E77,E81,E88)</f>
        <v>59941262.99</v>
      </c>
      <c r="F6" s="11"/>
      <c r="G6" s="11"/>
      <c r="H6" s="11"/>
      <c r="I6" s="11"/>
      <c r="J6" s="11"/>
      <c r="K6" s="11"/>
    </row>
    <row r="7" spans="1:11">
      <c r="A7" s="12" t="s">
        <v>144</v>
      </c>
      <c r="B7" s="13"/>
      <c r="C7" s="14"/>
      <c r="D7" s="10" t="s">
        <v>145</v>
      </c>
      <c r="E7" s="10"/>
      <c r="F7" s="10"/>
      <c r="G7" s="15"/>
      <c r="H7" s="15"/>
      <c r="I7" s="25"/>
      <c r="J7" s="15"/>
      <c r="K7" s="15"/>
    </row>
    <row r="8" spans="1:11">
      <c r="A8" s="16" t="s">
        <v>146</v>
      </c>
      <c r="B8" s="17"/>
      <c r="C8" s="18"/>
      <c r="D8" s="18" t="s">
        <v>58</v>
      </c>
      <c r="E8" s="18"/>
      <c r="F8" s="18"/>
      <c r="G8" s="15"/>
      <c r="H8" s="15"/>
      <c r="I8" s="25"/>
      <c r="J8" s="25"/>
      <c r="K8" s="28"/>
    </row>
    <row r="9" spans="1:11">
      <c r="A9" s="8">
        <v>3</v>
      </c>
      <c r="B9" s="9"/>
      <c r="C9" s="10"/>
      <c r="D9" s="10" t="s">
        <v>70</v>
      </c>
      <c r="E9" s="19">
        <f>SUM(E10,E11,E12)</f>
        <v>12345000</v>
      </c>
      <c r="F9" s="19">
        <f t="shared" ref="F9:K9" si="0">SUM(F10,F11:F12)</f>
        <v>1638463.06987856</v>
      </c>
      <c r="G9" s="19">
        <f t="shared" si="0"/>
        <v>2471383.29</v>
      </c>
      <c r="H9" s="19">
        <f t="shared" si="0"/>
        <v>0</v>
      </c>
      <c r="I9" s="19">
        <f t="shared" si="0"/>
        <v>2853694.66</v>
      </c>
      <c r="J9" s="19">
        <f t="shared" si="0"/>
        <v>2853694.66</v>
      </c>
      <c r="K9" s="19">
        <f t="shared" si="0"/>
        <v>2853694.66</v>
      </c>
    </row>
    <row r="10" spans="1:11">
      <c r="A10" s="20">
        <v>31</v>
      </c>
      <c r="B10" s="21"/>
      <c r="C10" s="22"/>
      <c r="D10" s="22" t="s">
        <v>71</v>
      </c>
      <c r="E10" s="23">
        <v>6487268</v>
      </c>
      <c r="F10" s="24">
        <f>E10/7.5345</f>
        <v>861008.427898334</v>
      </c>
      <c r="G10" s="25">
        <v>1243488.04</v>
      </c>
      <c r="H10" s="15">
        <v>0</v>
      </c>
      <c r="I10" s="25">
        <v>1625799.41</v>
      </c>
      <c r="J10" s="25">
        <v>1625799.41</v>
      </c>
      <c r="K10" s="25">
        <v>1625799.41</v>
      </c>
    </row>
    <row r="11" spans="1:11">
      <c r="A11" s="20">
        <v>32</v>
      </c>
      <c r="B11" s="21"/>
      <c r="C11" s="22"/>
      <c r="D11" s="22" t="s">
        <v>72</v>
      </c>
      <c r="E11" s="23">
        <v>5702732</v>
      </c>
      <c r="F11" s="24">
        <f>E11/7.5345</f>
        <v>756882.606675957</v>
      </c>
      <c r="G11" s="25">
        <v>1227895.25</v>
      </c>
      <c r="H11" s="15">
        <v>0</v>
      </c>
      <c r="I11" s="25">
        <v>1227895.25</v>
      </c>
      <c r="J11" s="25">
        <v>1227895.25</v>
      </c>
      <c r="K11" s="25">
        <v>1227895.25</v>
      </c>
    </row>
    <row r="12" spans="1:11">
      <c r="A12" s="20">
        <v>34</v>
      </c>
      <c r="B12" s="21"/>
      <c r="C12" s="22"/>
      <c r="D12" s="22" t="s">
        <v>73</v>
      </c>
      <c r="E12" s="23">
        <v>155000</v>
      </c>
      <c r="F12" s="24">
        <f>E12/7.5345</f>
        <v>20572.035304267</v>
      </c>
      <c r="G12" s="15"/>
      <c r="H12" s="15"/>
      <c r="I12" s="25"/>
      <c r="J12" s="25"/>
      <c r="K12" s="28"/>
    </row>
    <row r="13" ht="24.85" spans="1:11">
      <c r="A13" s="16" t="s">
        <v>147</v>
      </c>
      <c r="B13" s="17"/>
      <c r="C13" s="18"/>
      <c r="D13" s="18" t="s">
        <v>148</v>
      </c>
      <c r="E13" s="18"/>
      <c r="F13" s="18"/>
      <c r="G13" s="15"/>
      <c r="H13" s="15"/>
      <c r="I13" s="25"/>
      <c r="J13" s="25"/>
      <c r="K13" s="28"/>
    </row>
    <row r="14" spans="1:11">
      <c r="A14" s="8">
        <v>3</v>
      </c>
      <c r="B14" s="9"/>
      <c r="C14" s="10"/>
      <c r="D14" s="10" t="s">
        <v>70</v>
      </c>
      <c r="E14" s="19">
        <f>SUM(E15,E16)</f>
        <v>3215000</v>
      </c>
      <c r="F14" s="19">
        <f>SUM(F15,F16)</f>
        <v>426703.829053023</v>
      </c>
      <c r="G14" s="15"/>
      <c r="H14" s="15"/>
      <c r="I14" s="25"/>
      <c r="J14" s="25"/>
      <c r="K14" s="28"/>
    </row>
    <row r="15" spans="1:11">
      <c r="A15" s="20">
        <v>31</v>
      </c>
      <c r="B15" s="21"/>
      <c r="C15" s="22"/>
      <c r="D15" s="22" t="s">
        <v>71</v>
      </c>
      <c r="E15" s="23">
        <v>500000</v>
      </c>
      <c r="F15" s="24">
        <f>E15/7.5345</f>
        <v>66361.404207313</v>
      </c>
      <c r="G15" s="15"/>
      <c r="H15" s="15"/>
      <c r="I15" s="25"/>
      <c r="J15" s="25"/>
      <c r="K15" s="28"/>
    </row>
    <row r="16" spans="1:11">
      <c r="A16" s="20">
        <v>32</v>
      </c>
      <c r="B16" s="21"/>
      <c r="C16" s="22"/>
      <c r="D16" s="22" t="s">
        <v>72</v>
      </c>
      <c r="E16" s="23">
        <v>2715000</v>
      </c>
      <c r="F16" s="24">
        <f>E16/7.5345</f>
        <v>360342.42484571</v>
      </c>
      <c r="G16" s="15"/>
      <c r="H16" s="15"/>
      <c r="I16" s="25"/>
      <c r="J16" s="25"/>
      <c r="K16" s="28"/>
    </row>
    <row r="17" spans="1:11">
      <c r="A17" s="16" t="s">
        <v>149</v>
      </c>
      <c r="B17" s="17"/>
      <c r="C17" s="18"/>
      <c r="D17" s="18" t="s">
        <v>49</v>
      </c>
      <c r="E17" s="18"/>
      <c r="F17" s="18"/>
      <c r="G17" s="15"/>
      <c r="H17" s="15"/>
      <c r="I17" s="25"/>
      <c r="J17" s="25"/>
      <c r="K17" s="28"/>
    </row>
    <row r="18" spans="1:11">
      <c r="A18" s="8">
        <v>3</v>
      </c>
      <c r="B18" s="9"/>
      <c r="C18" s="10"/>
      <c r="D18" s="10" t="s">
        <v>70</v>
      </c>
      <c r="E18" s="19">
        <f>SUM(E19,E20)</f>
        <v>0</v>
      </c>
      <c r="F18" s="19">
        <f>SUM(F19,F20)</f>
        <v>0</v>
      </c>
      <c r="G18" s="19">
        <f>SUM(G19,G20)</f>
        <v>6.64</v>
      </c>
      <c r="H18" s="19">
        <f>SUM(H19,H20)</f>
        <v>6.64</v>
      </c>
      <c r="I18" s="25"/>
      <c r="J18" s="25"/>
      <c r="K18" s="28"/>
    </row>
    <row r="19" spans="1:11">
      <c r="A19" s="20">
        <v>34</v>
      </c>
      <c r="B19" s="21"/>
      <c r="C19" s="22"/>
      <c r="D19" s="22" t="s">
        <v>73</v>
      </c>
      <c r="E19" s="23"/>
      <c r="F19" s="24">
        <f>E19/7.5345</f>
        <v>0</v>
      </c>
      <c r="G19" s="25">
        <v>6.64</v>
      </c>
      <c r="H19" s="25">
        <v>6.64</v>
      </c>
      <c r="I19" s="25"/>
      <c r="J19" s="25"/>
      <c r="K19" s="28"/>
    </row>
    <row r="20" ht="24.85" spans="1:11">
      <c r="A20" s="16" t="s">
        <v>150</v>
      </c>
      <c r="B20" s="17"/>
      <c r="C20" s="18"/>
      <c r="D20" s="18" t="s">
        <v>60</v>
      </c>
      <c r="E20" s="18"/>
      <c r="F20" s="18"/>
      <c r="G20" s="15"/>
      <c r="H20" s="15"/>
      <c r="I20" s="25"/>
      <c r="J20" s="25"/>
      <c r="K20" s="28"/>
    </row>
    <row r="21" spans="1:11">
      <c r="A21" s="8">
        <v>3</v>
      </c>
      <c r="B21" s="9"/>
      <c r="C21" s="10"/>
      <c r="D21" s="10" t="s">
        <v>70</v>
      </c>
      <c r="E21" s="19">
        <f>SUM(E22,E23)</f>
        <v>12099695</v>
      </c>
      <c r="F21" s="19">
        <f>SUM(F22,F23)</f>
        <v>1605905.50136041</v>
      </c>
      <c r="G21" s="19">
        <f>SUM(G22,G23)</f>
        <v>1605905.5</v>
      </c>
      <c r="H21" s="19">
        <f>SUM(H22,H23)</f>
        <v>1605905.59</v>
      </c>
      <c r="I21" s="19">
        <f t="shared" ref="I21:K21" si="1">SUM(I22,I23)</f>
        <v>1698257</v>
      </c>
      <c r="J21" s="19">
        <f t="shared" si="1"/>
        <v>1698257</v>
      </c>
      <c r="K21" s="19">
        <f t="shared" si="1"/>
        <v>1698257</v>
      </c>
    </row>
    <row r="22" spans="1:11">
      <c r="A22" s="20">
        <v>31</v>
      </c>
      <c r="B22" s="21"/>
      <c r="C22" s="22"/>
      <c r="D22" s="22" t="s">
        <v>71</v>
      </c>
      <c r="E22" s="23">
        <v>10456353</v>
      </c>
      <c r="F22" s="24">
        <f>E22/7.5345</f>
        <v>1387796.5359347</v>
      </c>
      <c r="G22" s="25">
        <v>1387796.54</v>
      </c>
      <c r="H22" s="25">
        <v>1387796.59</v>
      </c>
      <c r="I22" s="25">
        <v>1567007</v>
      </c>
      <c r="J22" s="25">
        <v>1567007</v>
      </c>
      <c r="K22" s="25">
        <v>1567007</v>
      </c>
    </row>
    <row r="23" spans="1:11">
      <c r="A23" s="20">
        <v>32</v>
      </c>
      <c r="B23" s="21"/>
      <c r="C23" s="22"/>
      <c r="D23" s="22" t="s">
        <v>72</v>
      </c>
      <c r="E23" s="23">
        <v>1643342</v>
      </c>
      <c r="F23" s="24">
        <f>E23/7.5345</f>
        <v>218108.965425708</v>
      </c>
      <c r="G23" s="25">
        <v>218108.96</v>
      </c>
      <c r="H23" s="25">
        <v>218109</v>
      </c>
      <c r="I23" s="25">
        <v>131250</v>
      </c>
      <c r="J23" s="25">
        <v>131250</v>
      </c>
      <c r="K23" s="25">
        <v>131250</v>
      </c>
    </row>
    <row r="24" spans="1:11">
      <c r="A24" s="16" t="s">
        <v>151</v>
      </c>
      <c r="B24" s="17"/>
      <c r="C24" s="18"/>
      <c r="D24" s="18" t="s">
        <v>152</v>
      </c>
      <c r="E24" s="18"/>
      <c r="F24" s="18"/>
      <c r="G24" s="25"/>
      <c r="H24" s="15"/>
      <c r="I24" s="25"/>
      <c r="J24" s="25"/>
      <c r="K24" s="28"/>
    </row>
    <row r="25" spans="1:11">
      <c r="A25" s="8">
        <v>3</v>
      </c>
      <c r="B25" s="9"/>
      <c r="C25" s="10"/>
      <c r="D25" s="10" t="s">
        <v>70</v>
      </c>
      <c r="E25" s="19">
        <f>SUM(E26,E27,E28,E29,E30)</f>
        <v>23731506.19</v>
      </c>
      <c r="F25" s="19">
        <f>SUM(F26,F27,F28,F29,F30)</f>
        <v>3149712.14944588</v>
      </c>
      <c r="G25" s="19">
        <f>SUM(G26,G27,G28,G29,G30)</f>
        <v>3318070.21</v>
      </c>
      <c r="H25" s="19">
        <f>SUM(H26,H27,H28,H29,H30)</f>
        <v>3658070.21</v>
      </c>
      <c r="I25" s="19">
        <f t="shared" ref="I25:K25" si="2">SUM(I26,I27,I28,I29,I30)</f>
        <v>4000000</v>
      </c>
      <c r="J25" s="19">
        <f t="shared" si="2"/>
        <v>4000000</v>
      </c>
      <c r="K25" s="19">
        <f t="shared" si="2"/>
        <v>4000000</v>
      </c>
    </row>
    <row r="26" spans="1:11">
      <c r="A26" s="20">
        <v>31</v>
      </c>
      <c r="B26" s="21"/>
      <c r="C26" s="22"/>
      <c r="D26" s="22" t="s">
        <v>71</v>
      </c>
      <c r="E26" s="23">
        <v>11114718.57</v>
      </c>
      <c r="F26" s="24">
        <f>E26/7.5345</f>
        <v>1475176.6633486</v>
      </c>
      <c r="G26" s="25">
        <v>1579401.41</v>
      </c>
      <c r="H26" s="25">
        <v>1919401.41</v>
      </c>
      <c r="I26" s="25">
        <v>2000000</v>
      </c>
      <c r="J26" s="25">
        <v>2000000</v>
      </c>
      <c r="K26" s="25">
        <v>2000000</v>
      </c>
    </row>
    <row r="27" spans="1:11">
      <c r="A27" s="20">
        <v>32</v>
      </c>
      <c r="B27" s="21"/>
      <c r="C27" s="22"/>
      <c r="D27" s="22" t="s">
        <v>72</v>
      </c>
      <c r="E27" s="23">
        <v>12326125.71</v>
      </c>
      <c r="F27" s="24">
        <f>E27/7.5345</f>
        <v>1635958.02110293</v>
      </c>
      <c r="G27" s="25">
        <v>1723936.56</v>
      </c>
      <c r="H27" s="25">
        <v>1723936.56</v>
      </c>
      <c r="I27" s="25">
        <v>1978000</v>
      </c>
      <c r="J27" s="25">
        <v>1978000</v>
      </c>
      <c r="K27" s="25">
        <v>1978000</v>
      </c>
    </row>
    <row r="28" spans="1:11">
      <c r="A28" s="20">
        <v>34</v>
      </c>
      <c r="B28" s="21"/>
      <c r="C28" s="22"/>
      <c r="D28" s="22" t="s">
        <v>73</v>
      </c>
      <c r="E28" s="23">
        <v>182685.91</v>
      </c>
      <c r="F28" s="24">
        <f t="shared" ref="F28:F30" si="3">E28/7.5345</f>
        <v>24246.5870329816</v>
      </c>
      <c r="G28" s="25">
        <v>5308.91</v>
      </c>
      <c r="H28" s="25">
        <v>5308.91</v>
      </c>
      <c r="I28" s="25">
        <v>1000</v>
      </c>
      <c r="J28" s="25">
        <v>1000</v>
      </c>
      <c r="K28" s="25">
        <v>1000</v>
      </c>
    </row>
    <row r="29" ht="24.85" spans="1:11">
      <c r="A29" s="20">
        <v>37</v>
      </c>
      <c r="B29" s="21"/>
      <c r="C29" s="22"/>
      <c r="D29" s="22" t="s">
        <v>153</v>
      </c>
      <c r="E29" s="23">
        <v>106976</v>
      </c>
      <c r="F29" s="24">
        <f t="shared" si="3"/>
        <v>14198.155152963</v>
      </c>
      <c r="G29" s="25">
        <v>9290.6</v>
      </c>
      <c r="H29" s="25">
        <v>9290.6</v>
      </c>
      <c r="I29" s="25">
        <v>21000</v>
      </c>
      <c r="J29" s="25">
        <v>21000</v>
      </c>
      <c r="K29" s="25">
        <v>21000</v>
      </c>
    </row>
    <row r="30" spans="1:11">
      <c r="A30" s="20">
        <v>38</v>
      </c>
      <c r="B30" s="21"/>
      <c r="C30" s="22"/>
      <c r="D30" s="22" t="s">
        <v>154</v>
      </c>
      <c r="E30" s="23">
        <v>1000</v>
      </c>
      <c r="F30" s="24">
        <f t="shared" si="3"/>
        <v>132.722808414626</v>
      </c>
      <c r="G30" s="25">
        <v>132.73</v>
      </c>
      <c r="H30" s="25">
        <v>132.73</v>
      </c>
      <c r="I30" s="25"/>
      <c r="J30" s="25"/>
      <c r="K30" s="28"/>
    </row>
    <row r="31" ht="24.85" spans="1:11">
      <c r="A31" s="16" t="s">
        <v>155</v>
      </c>
      <c r="B31" s="17"/>
      <c r="C31" s="18"/>
      <c r="D31" s="18" t="s">
        <v>156</v>
      </c>
      <c r="E31" s="18"/>
      <c r="F31" s="18"/>
      <c r="G31" s="15"/>
      <c r="H31" s="15"/>
      <c r="I31" s="25"/>
      <c r="J31" s="25"/>
      <c r="K31" s="28"/>
    </row>
    <row r="32" spans="1:11">
      <c r="A32" s="8">
        <v>3</v>
      </c>
      <c r="B32" s="9"/>
      <c r="C32" s="10"/>
      <c r="D32" s="10" t="s">
        <v>70</v>
      </c>
      <c r="E32" s="19">
        <f>SUM(E33)</f>
        <v>0</v>
      </c>
      <c r="F32" s="19">
        <f>SUM(F33)</f>
        <v>0</v>
      </c>
      <c r="G32" s="19">
        <f t="shared" ref="G32:H32" si="4">SUM(G33)</f>
        <v>0</v>
      </c>
      <c r="H32" s="19">
        <f t="shared" si="4"/>
        <v>67837.11</v>
      </c>
      <c r="I32" s="25"/>
      <c r="J32" s="25"/>
      <c r="K32" s="28"/>
    </row>
    <row r="33" spans="1:11">
      <c r="A33" s="20">
        <v>31</v>
      </c>
      <c r="B33" s="21"/>
      <c r="C33" s="22"/>
      <c r="D33" s="22" t="s">
        <v>71</v>
      </c>
      <c r="E33" s="23"/>
      <c r="F33" s="24"/>
      <c r="G33" s="15"/>
      <c r="H33" s="25">
        <v>67837.11</v>
      </c>
      <c r="I33" s="25"/>
      <c r="J33" s="25"/>
      <c r="K33" s="28"/>
    </row>
    <row r="34" spans="1:11">
      <c r="A34" s="16" t="s">
        <v>157</v>
      </c>
      <c r="B34" s="17"/>
      <c r="C34" s="18"/>
      <c r="D34" s="18" t="s">
        <v>158</v>
      </c>
      <c r="E34" s="18"/>
      <c r="F34" s="18"/>
      <c r="G34" s="15"/>
      <c r="H34" s="15"/>
      <c r="I34" s="25"/>
      <c r="J34" s="25"/>
      <c r="K34" s="28"/>
    </row>
    <row r="35" spans="1:11">
      <c r="A35" s="8">
        <v>3</v>
      </c>
      <c r="B35" s="9"/>
      <c r="C35" s="10"/>
      <c r="D35" s="10" t="s">
        <v>70</v>
      </c>
      <c r="E35" s="19">
        <f>SUM(E36)</f>
        <v>6000000</v>
      </c>
      <c r="F35" s="19">
        <f>SUM(F36)</f>
        <v>796336.850487756</v>
      </c>
      <c r="G35" s="19">
        <f t="shared" ref="G35" si="5">SUM(G36)</f>
        <v>0</v>
      </c>
      <c r="H35" s="19">
        <f>SUM(H36+H37)</f>
        <v>2471383.29</v>
      </c>
      <c r="I35" s="25"/>
      <c r="J35" s="25"/>
      <c r="K35" s="28"/>
    </row>
    <row r="36" spans="1:11">
      <c r="A36" s="20">
        <v>31</v>
      </c>
      <c r="B36" s="21"/>
      <c r="C36" s="22"/>
      <c r="D36" s="22" t="s">
        <v>71</v>
      </c>
      <c r="E36" s="23">
        <v>6000000</v>
      </c>
      <c r="F36" s="24">
        <f>E36/7.5345</f>
        <v>796336.850487756</v>
      </c>
      <c r="G36" s="15"/>
      <c r="H36" s="25">
        <v>1243488.04</v>
      </c>
      <c r="I36" s="25"/>
      <c r="J36" s="25"/>
      <c r="K36" s="28"/>
    </row>
    <row r="37" spans="1:11">
      <c r="A37" s="20">
        <v>32</v>
      </c>
      <c r="B37" s="21"/>
      <c r="C37" s="22"/>
      <c r="D37" s="22" t="s">
        <v>72</v>
      </c>
      <c r="E37" s="23"/>
      <c r="F37" s="24"/>
      <c r="G37" s="15"/>
      <c r="H37" s="25">
        <v>1227895.25</v>
      </c>
      <c r="I37" s="25"/>
      <c r="J37" s="25"/>
      <c r="K37" s="28"/>
    </row>
    <row r="38" spans="1:11">
      <c r="A38" s="16" t="s">
        <v>159</v>
      </c>
      <c r="B38" s="17"/>
      <c r="C38" s="18"/>
      <c r="D38" s="18" t="s">
        <v>160</v>
      </c>
      <c r="E38" s="18"/>
      <c r="F38" s="18"/>
      <c r="G38" s="15"/>
      <c r="H38" s="15"/>
      <c r="I38" s="25"/>
      <c r="J38" s="25"/>
      <c r="K38" s="28"/>
    </row>
    <row r="39" spans="1:11">
      <c r="A39" s="8">
        <v>3</v>
      </c>
      <c r="B39" s="9"/>
      <c r="C39" s="10"/>
      <c r="D39" s="10" t="s">
        <v>70</v>
      </c>
      <c r="E39" s="19">
        <f>SUM(E40)</f>
        <v>2191.66</v>
      </c>
      <c r="F39" s="19">
        <f>SUM(F40)</f>
        <v>290.883270289999</v>
      </c>
      <c r="G39" s="15"/>
      <c r="H39" s="15"/>
      <c r="I39" s="25"/>
      <c r="J39" s="25"/>
      <c r="K39" s="28"/>
    </row>
    <row r="40" spans="1:11">
      <c r="A40" s="20">
        <v>32</v>
      </c>
      <c r="B40" s="21"/>
      <c r="C40" s="22"/>
      <c r="D40" s="22" t="s">
        <v>72</v>
      </c>
      <c r="E40" s="23">
        <v>2191.66</v>
      </c>
      <c r="F40" s="24">
        <f>E40/7.5345</f>
        <v>290.883270289999</v>
      </c>
      <c r="G40" s="15"/>
      <c r="H40" s="15"/>
      <c r="I40" s="25"/>
      <c r="J40" s="25"/>
      <c r="K40" s="28"/>
    </row>
    <row r="41" ht="24.85" spans="1:11">
      <c r="A41" s="12" t="s">
        <v>161</v>
      </c>
      <c r="B41" s="13"/>
      <c r="C41" s="14"/>
      <c r="D41" s="10" t="s">
        <v>162</v>
      </c>
      <c r="E41" s="10"/>
      <c r="F41" s="10"/>
      <c r="G41" s="15"/>
      <c r="H41" s="15"/>
      <c r="I41" s="25"/>
      <c r="J41" s="25"/>
      <c r="K41" s="15"/>
    </row>
    <row r="42" spans="1:11">
      <c r="A42" s="16" t="s">
        <v>146</v>
      </c>
      <c r="B42" s="17"/>
      <c r="C42" s="18"/>
      <c r="D42" s="18" t="s">
        <v>58</v>
      </c>
      <c r="E42" s="18"/>
      <c r="F42" s="18"/>
      <c r="G42" s="15"/>
      <c r="H42" s="15"/>
      <c r="I42" s="25"/>
      <c r="J42" s="25"/>
      <c r="K42" s="28"/>
    </row>
    <row r="43" spans="1:11">
      <c r="A43" s="8">
        <v>3</v>
      </c>
      <c r="B43" s="9"/>
      <c r="C43" s="10"/>
      <c r="D43" s="10" t="s">
        <v>70</v>
      </c>
      <c r="E43" s="19">
        <f>SUM(E44)</f>
        <v>827039.1</v>
      </c>
      <c r="F43" s="19">
        <f>SUM(F44)</f>
        <v>109766.952020705</v>
      </c>
      <c r="G43" s="19">
        <f>SUM(G44)</f>
        <v>0</v>
      </c>
      <c r="H43" s="19">
        <f>SUM(H44)</f>
        <v>0</v>
      </c>
      <c r="I43" s="19">
        <f t="shared" ref="I43:K43" si="6">SUM(I44)</f>
        <v>0</v>
      </c>
      <c r="J43" s="19">
        <f t="shared" si="6"/>
        <v>0</v>
      </c>
      <c r="K43" s="19">
        <f t="shared" si="6"/>
        <v>0</v>
      </c>
    </row>
    <row r="44" spans="1:11">
      <c r="A44" s="20">
        <v>32</v>
      </c>
      <c r="B44" s="21"/>
      <c r="C44" s="22"/>
      <c r="D44" s="22" t="s">
        <v>72</v>
      </c>
      <c r="E44" s="23">
        <v>827039.1</v>
      </c>
      <c r="F44" s="24">
        <f>E44/7.5345</f>
        <v>109766.952020705</v>
      </c>
      <c r="G44" s="15"/>
      <c r="H44" s="15"/>
      <c r="I44" s="25"/>
      <c r="J44" s="25"/>
      <c r="K44" s="28"/>
    </row>
    <row r="45" ht="33.6" customHeight="1" spans="1:11">
      <c r="A45" s="8">
        <v>4</v>
      </c>
      <c r="B45" s="9"/>
      <c r="C45" s="10"/>
      <c r="D45" s="18" t="s">
        <v>76</v>
      </c>
      <c r="E45" s="19">
        <f>SUM(E46)</f>
        <v>65750</v>
      </c>
      <c r="F45" s="19">
        <f>SUM(F46)</f>
        <v>8726.52465326166</v>
      </c>
      <c r="G45" s="19">
        <f>SUM(G46,G47)</f>
        <v>67688.63</v>
      </c>
      <c r="H45" s="19">
        <f>SUM(H46,H47)</f>
        <v>67688.63</v>
      </c>
      <c r="I45" s="19">
        <f t="shared" ref="I45:K45" si="7">SUM(I46,I47)</f>
        <v>67688.63</v>
      </c>
      <c r="J45" s="19">
        <f t="shared" si="7"/>
        <v>67688.63</v>
      </c>
      <c r="K45" s="19">
        <f t="shared" si="7"/>
        <v>67688.63</v>
      </c>
    </row>
    <row r="46" ht="24.85" spans="1:11">
      <c r="A46" s="20">
        <v>42</v>
      </c>
      <c r="B46" s="21"/>
      <c r="C46" s="22"/>
      <c r="D46" s="26" t="s">
        <v>78</v>
      </c>
      <c r="E46" s="23">
        <v>65750</v>
      </c>
      <c r="F46" s="23">
        <f>E46/7.5345</f>
        <v>8726.52465326166</v>
      </c>
      <c r="G46" s="25">
        <v>1327.23</v>
      </c>
      <c r="H46" s="25">
        <v>1327.23</v>
      </c>
      <c r="I46" s="25">
        <v>1327.23</v>
      </c>
      <c r="J46" s="25">
        <v>1327.23</v>
      </c>
      <c r="K46" s="25">
        <v>1327.23</v>
      </c>
    </row>
    <row r="47" ht="24.85" spans="1:11">
      <c r="A47" s="20">
        <v>45</v>
      </c>
      <c r="B47" s="21"/>
      <c r="C47" s="22"/>
      <c r="D47" s="26" t="s">
        <v>163</v>
      </c>
      <c r="E47" s="23"/>
      <c r="F47" s="23"/>
      <c r="G47" s="25">
        <v>66361.4</v>
      </c>
      <c r="H47" s="25">
        <v>66361.4</v>
      </c>
      <c r="I47" s="25">
        <v>66361.4</v>
      </c>
      <c r="J47" s="25">
        <v>66361.4</v>
      </c>
      <c r="K47" s="25">
        <v>66361.4</v>
      </c>
    </row>
    <row r="48" ht="24.85" spans="1:11">
      <c r="A48" s="16" t="s">
        <v>147</v>
      </c>
      <c r="B48" s="17"/>
      <c r="C48" s="18"/>
      <c r="D48" s="18" t="s">
        <v>148</v>
      </c>
      <c r="E48" s="18"/>
      <c r="F48" s="18"/>
      <c r="G48" s="15"/>
      <c r="H48" s="15"/>
      <c r="I48" s="25"/>
      <c r="J48" s="25"/>
      <c r="K48" s="28"/>
    </row>
    <row r="49" spans="1:11">
      <c r="A49" s="8">
        <v>3</v>
      </c>
      <c r="B49" s="9"/>
      <c r="C49" s="10"/>
      <c r="D49" s="10" t="s">
        <v>70</v>
      </c>
      <c r="E49" s="19">
        <f>SUM(E50)</f>
        <v>12500</v>
      </c>
      <c r="F49" s="19">
        <f>SUM(F50)</f>
        <v>1659.03510518283</v>
      </c>
      <c r="G49" s="19">
        <f t="shared" ref="G49:H49" si="8">SUM(G50)</f>
        <v>0</v>
      </c>
      <c r="H49" s="19">
        <f t="shared" si="8"/>
        <v>0</v>
      </c>
      <c r="I49" s="25"/>
      <c r="J49" s="25"/>
      <c r="K49" s="28"/>
    </row>
    <row r="50" spans="1:11">
      <c r="A50" s="20">
        <v>32</v>
      </c>
      <c r="B50" s="21"/>
      <c r="C50" s="22"/>
      <c r="D50" s="22" t="s">
        <v>72</v>
      </c>
      <c r="E50" s="23">
        <v>12500</v>
      </c>
      <c r="F50" s="24">
        <f>E50/7.5345</f>
        <v>1659.03510518283</v>
      </c>
      <c r="G50" s="15"/>
      <c r="H50" s="15"/>
      <c r="I50" s="25"/>
      <c r="J50" s="25"/>
      <c r="K50" s="28"/>
    </row>
    <row r="51" ht="33.6" customHeight="1" spans="1:11">
      <c r="A51" s="8">
        <v>4</v>
      </c>
      <c r="B51" s="9"/>
      <c r="C51" s="10"/>
      <c r="D51" s="18" t="s">
        <v>76</v>
      </c>
      <c r="E51" s="19">
        <f>SUM(E52)</f>
        <v>177700</v>
      </c>
      <c r="F51" s="19">
        <f>SUM(F52)</f>
        <v>23584.843055279</v>
      </c>
      <c r="G51" s="19">
        <f t="shared" ref="G51" si="9">SUM(G52)</f>
        <v>0</v>
      </c>
      <c r="H51" s="19">
        <f>SUM(H52+H53)</f>
        <v>165903.51</v>
      </c>
      <c r="I51" s="25"/>
      <c r="J51" s="25"/>
      <c r="K51" s="28"/>
    </row>
    <row r="52" spans="1:11">
      <c r="A52" s="20">
        <v>41</v>
      </c>
      <c r="B52" s="21"/>
      <c r="C52" s="22"/>
      <c r="D52" s="26" t="s">
        <v>164</v>
      </c>
      <c r="E52" s="23">
        <v>177700</v>
      </c>
      <c r="F52" s="23">
        <f>E52/7.5345</f>
        <v>23584.843055279</v>
      </c>
      <c r="G52" s="15"/>
      <c r="H52" s="15"/>
      <c r="I52" s="25"/>
      <c r="J52" s="25"/>
      <c r="K52" s="28"/>
    </row>
    <row r="53" ht="24.85" spans="1:11">
      <c r="A53" s="20">
        <v>45</v>
      </c>
      <c r="B53" s="21"/>
      <c r="C53" s="22"/>
      <c r="D53" s="26" t="s">
        <v>163</v>
      </c>
      <c r="E53" s="23"/>
      <c r="F53" s="23"/>
      <c r="G53" s="15"/>
      <c r="H53" s="25">
        <v>165903.51</v>
      </c>
      <c r="I53" s="25"/>
      <c r="J53" s="25"/>
      <c r="K53" s="28"/>
    </row>
    <row r="54" spans="1:11">
      <c r="A54" s="16" t="s">
        <v>149</v>
      </c>
      <c r="B54" s="17"/>
      <c r="C54" s="18"/>
      <c r="D54" s="18" t="s">
        <v>49</v>
      </c>
      <c r="E54" s="18"/>
      <c r="F54" s="18"/>
      <c r="G54" s="15"/>
      <c r="H54" s="15"/>
      <c r="I54" s="25"/>
      <c r="J54" s="25"/>
      <c r="K54" s="28"/>
    </row>
    <row r="55" spans="1:11">
      <c r="A55" s="8">
        <v>3</v>
      </c>
      <c r="B55" s="9"/>
      <c r="C55" s="10"/>
      <c r="D55" s="10" t="s">
        <v>70</v>
      </c>
      <c r="E55" s="19">
        <f>SUM(E56)</f>
        <v>1163.75</v>
      </c>
      <c r="F55" s="19">
        <f>SUM(F56)</f>
        <v>154.456168292521</v>
      </c>
      <c r="G55" s="19">
        <f t="shared" ref="G55:K55" si="10">SUM(G56)</f>
        <v>0</v>
      </c>
      <c r="H55" s="19">
        <f t="shared" si="10"/>
        <v>0</v>
      </c>
      <c r="I55" s="19">
        <f t="shared" si="10"/>
        <v>0</v>
      </c>
      <c r="J55" s="19">
        <f t="shared" si="10"/>
        <v>0</v>
      </c>
      <c r="K55" s="19">
        <f t="shared" si="10"/>
        <v>0</v>
      </c>
    </row>
    <row r="56" spans="1:11">
      <c r="A56" s="20">
        <v>32</v>
      </c>
      <c r="B56" s="21"/>
      <c r="C56" s="22"/>
      <c r="D56" s="22" t="s">
        <v>72</v>
      </c>
      <c r="E56" s="23">
        <v>1163.75</v>
      </c>
      <c r="F56" s="24">
        <f>E56/7.5345</f>
        <v>154.456168292521</v>
      </c>
      <c r="G56" s="15"/>
      <c r="H56" s="15"/>
      <c r="I56" s="25"/>
      <c r="J56" s="25"/>
      <c r="K56" s="28"/>
    </row>
    <row r="57" ht="33.6" customHeight="1" spans="1:11">
      <c r="A57" s="8">
        <v>4</v>
      </c>
      <c r="B57" s="9"/>
      <c r="C57" s="10"/>
      <c r="D57" s="18" t="s">
        <v>76</v>
      </c>
      <c r="E57" s="19">
        <f>SUM(E58,E59)</f>
        <v>435870.12</v>
      </c>
      <c r="F57" s="19">
        <f>SUM(F58,F59)</f>
        <v>57849.9064304201</v>
      </c>
      <c r="G57" s="19">
        <f>SUM(G58,G59)</f>
        <v>55743.58</v>
      </c>
      <c r="H57" s="19">
        <f>SUM(H58,H59)</f>
        <v>55743.58</v>
      </c>
      <c r="I57" s="19">
        <f t="shared" ref="I57:K57" si="11">SUM(I58,I59)</f>
        <v>101500</v>
      </c>
      <c r="J57" s="19">
        <f t="shared" si="11"/>
        <v>101500</v>
      </c>
      <c r="K57" s="19">
        <f t="shared" si="11"/>
        <v>101500</v>
      </c>
    </row>
    <row r="58" spans="1:11">
      <c r="A58" s="20">
        <v>41</v>
      </c>
      <c r="B58" s="21"/>
      <c r="C58" s="22"/>
      <c r="D58" s="26" t="s">
        <v>164</v>
      </c>
      <c r="E58" s="23">
        <v>75842.5</v>
      </c>
      <c r="F58" s="23">
        <f>E58/7.5345</f>
        <v>10066.0295971863</v>
      </c>
      <c r="G58" s="15"/>
      <c r="H58" s="15"/>
      <c r="I58" s="25"/>
      <c r="J58" s="25"/>
      <c r="K58" s="28"/>
    </row>
    <row r="59" spans="1:11">
      <c r="A59" s="20">
        <v>42</v>
      </c>
      <c r="B59" s="21"/>
      <c r="C59" s="22"/>
      <c r="D59" s="26" t="s">
        <v>165</v>
      </c>
      <c r="E59" s="23">
        <v>360027.62</v>
      </c>
      <c r="F59" s="23">
        <f>E59/7.5345</f>
        <v>47783.8768332338</v>
      </c>
      <c r="G59" s="25">
        <v>55743.58</v>
      </c>
      <c r="H59" s="25">
        <v>55743.58</v>
      </c>
      <c r="I59" s="25">
        <v>101500</v>
      </c>
      <c r="J59" s="25">
        <v>101500</v>
      </c>
      <c r="K59" s="25">
        <v>101500</v>
      </c>
    </row>
    <row r="60" ht="24.85" spans="1:11">
      <c r="A60" s="16" t="s">
        <v>166</v>
      </c>
      <c r="B60" s="17"/>
      <c r="C60" s="18"/>
      <c r="D60" s="18" t="s">
        <v>167</v>
      </c>
      <c r="E60" s="18"/>
      <c r="F60" s="18"/>
      <c r="G60" s="15"/>
      <c r="H60" s="15"/>
      <c r="I60" s="25"/>
      <c r="J60" s="25"/>
      <c r="K60" s="28"/>
    </row>
    <row r="61" ht="24.85" spans="1:11">
      <c r="A61" s="8">
        <v>4</v>
      </c>
      <c r="B61" s="9"/>
      <c r="C61" s="10"/>
      <c r="D61" s="18" t="s">
        <v>76</v>
      </c>
      <c r="E61" s="19">
        <f>SUM(E62)</f>
        <v>0</v>
      </c>
      <c r="F61" s="19">
        <f>SUM(F62)</f>
        <v>0</v>
      </c>
      <c r="G61" s="19">
        <f t="shared" ref="G61:H61" si="12">SUM(G62)</f>
        <v>0</v>
      </c>
      <c r="H61" s="19">
        <f t="shared" si="12"/>
        <v>14075.56</v>
      </c>
      <c r="I61" s="25"/>
      <c r="J61" s="25"/>
      <c r="K61" s="28"/>
    </row>
    <row r="62" spans="1:11">
      <c r="A62" s="20">
        <v>42</v>
      </c>
      <c r="B62" s="21"/>
      <c r="C62" s="22"/>
      <c r="D62" s="22" t="s">
        <v>168</v>
      </c>
      <c r="E62" s="23"/>
      <c r="F62" s="24">
        <f>E62/7.5345</f>
        <v>0</v>
      </c>
      <c r="G62" s="15"/>
      <c r="H62" s="25">
        <v>14075.56</v>
      </c>
      <c r="I62" s="25"/>
      <c r="J62" s="25"/>
      <c r="K62" s="28"/>
    </row>
    <row r="63" ht="24.85" spans="1:11">
      <c r="A63" s="16" t="s">
        <v>150</v>
      </c>
      <c r="B63" s="17"/>
      <c r="C63" s="18"/>
      <c r="D63" s="18" t="s">
        <v>60</v>
      </c>
      <c r="E63" s="18"/>
      <c r="F63" s="18"/>
      <c r="G63" s="15"/>
      <c r="H63" s="15"/>
      <c r="I63" s="25"/>
      <c r="J63" s="25"/>
      <c r="K63" s="28"/>
    </row>
    <row r="64" ht="24.85" spans="1:11">
      <c r="A64" s="8">
        <v>4</v>
      </c>
      <c r="B64" s="9"/>
      <c r="C64" s="10"/>
      <c r="D64" s="18" t="s">
        <v>76</v>
      </c>
      <c r="E64" s="19">
        <f>SUM(E65)</f>
        <v>368000</v>
      </c>
      <c r="F64" s="19">
        <f>SUM(F65)</f>
        <v>48841.9934965824</v>
      </c>
      <c r="G64" s="19">
        <f>SUM(G65)</f>
        <v>48841.99</v>
      </c>
      <c r="H64" s="19">
        <f>SUM(H65)</f>
        <v>48841.99</v>
      </c>
      <c r="I64" s="19">
        <f t="shared" ref="I64:K64" si="13">SUM(I65)</f>
        <v>48842</v>
      </c>
      <c r="J64" s="19">
        <f t="shared" si="13"/>
        <v>48842</v>
      </c>
      <c r="K64" s="19">
        <f t="shared" si="13"/>
        <v>48842</v>
      </c>
    </row>
    <row r="65" spans="1:11">
      <c r="A65" s="20">
        <v>42</v>
      </c>
      <c r="B65" s="21"/>
      <c r="C65" s="22"/>
      <c r="D65" s="22" t="s">
        <v>168</v>
      </c>
      <c r="E65" s="23">
        <v>368000</v>
      </c>
      <c r="F65" s="24">
        <f>E65/7.5345</f>
        <v>48841.9934965824</v>
      </c>
      <c r="G65" s="25">
        <v>48841.99</v>
      </c>
      <c r="H65" s="25">
        <v>48841.99</v>
      </c>
      <c r="I65" s="25">
        <v>48842</v>
      </c>
      <c r="J65" s="25">
        <v>48842</v>
      </c>
      <c r="K65" s="25">
        <v>48842</v>
      </c>
    </row>
    <row r="66" ht="37.3" spans="1:11">
      <c r="A66" s="16" t="s">
        <v>169</v>
      </c>
      <c r="B66" s="17"/>
      <c r="C66" s="18"/>
      <c r="D66" s="18" t="s">
        <v>170</v>
      </c>
      <c r="E66" s="18"/>
      <c r="F66" s="18"/>
      <c r="G66" s="15"/>
      <c r="H66" s="15"/>
      <c r="I66" s="25"/>
      <c r="J66" s="25"/>
      <c r="K66" s="28"/>
    </row>
    <row r="67" ht="24.85" spans="1:11">
      <c r="A67" s="8">
        <v>4</v>
      </c>
      <c r="B67" s="9"/>
      <c r="C67" s="10"/>
      <c r="D67" s="18" t="s">
        <v>76</v>
      </c>
      <c r="E67" s="19">
        <f>SUM(E68)</f>
        <v>367318.31</v>
      </c>
      <c r="F67" s="19">
        <f>SUM(F68)</f>
        <v>48751.5176853142</v>
      </c>
      <c r="G67" s="15"/>
      <c r="H67" s="15"/>
      <c r="I67" s="25"/>
      <c r="J67" s="25"/>
      <c r="K67" s="28"/>
    </row>
    <row r="68" spans="1:11">
      <c r="A68" s="20">
        <v>42</v>
      </c>
      <c r="B68" s="21"/>
      <c r="C68" s="22"/>
      <c r="D68" s="22" t="s">
        <v>168</v>
      </c>
      <c r="E68" s="23">
        <v>367318.31</v>
      </c>
      <c r="F68" s="24">
        <f>E68/7.5345</f>
        <v>48751.5176853142</v>
      </c>
      <c r="G68" s="15"/>
      <c r="H68" s="15"/>
      <c r="I68" s="25"/>
      <c r="J68" s="25"/>
      <c r="K68" s="28"/>
    </row>
    <row r="69" spans="1:11">
      <c r="A69" s="16" t="s">
        <v>157</v>
      </c>
      <c r="B69" s="17"/>
      <c r="C69" s="18"/>
      <c r="D69" s="18" t="s">
        <v>158</v>
      </c>
      <c r="E69" s="18"/>
      <c r="F69" s="18"/>
      <c r="G69" s="15"/>
      <c r="H69" s="15"/>
      <c r="I69" s="25"/>
      <c r="J69" s="25"/>
      <c r="K69" s="28"/>
    </row>
    <row r="70" spans="1:11">
      <c r="A70" s="8">
        <v>3</v>
      </c>
      <c r="B70" s="9"/>
      <c r="C70" s="10"/>
      <c r="D70" s="10" t="s">
        <v>70</v>
      </c>
      <c r="E70" s="19">
        <f>SUM(E71)</f>
        <v>5000</v>
      </c>
      <c r="F70" s="19">
        <f>SUM(F71)</f>
        <v>663.61404207313</v>
      </c>
      <c r="G70" s="15"/>
      <c r="H70" s="15"/>
      <c r="I70" s="25"/>
      <c r="J70" s="25"/>
      <c r="K70" s="28"/>
    </row>
    <row r="71" spans="1:11">
      <c r="A71" s="20">
        <v>32</v>
      </c>
      <c r="B71" s="21"/>
      <c r="C71" s="22"/>
      <c r="D71" s="22" t="s">
        <v>171</v>
      </c>
      <c r="E71" s="23">
        <v>5000</v>
      </c>
      <c r="F71" s="24">
        <f>E71/7.5345</f>
        <v>663.61404207313</v>
      </c>
      <c r="G71" s="15"/>
      <c r="H71" s="15"/>
      <c r="I71" s="25"/>
      <c r="J71" s="25"/>
      <c r="K71" s="28"/>
    </row>
    <row r="72" spans="1:11">
      <c r="A72" s="16" t="s">
        <v>159</v>
      </c>
      <c r="B72" s="17"/>
      <c r="C72" s="18"/>
      <c r="D72" s="18" t="s">
        <v>160</v>
      </c>
      <c r="E72" s="18"/>
      <c r="F72" s="18"/>
      <c r="G72" s="15"/>
      <c r="H72" s="15"/>
      <c r="I72" s="25"/>
      <c r="J72" s="25"/>
      <c r="K72" s="28"/>
    </row>
    <row r="73" ht="24.85" spans="1:11">
      <c r="A73" s="8">
        <v>4</v>
      </c>
      <c r="B73" s="9"/>
      <c r="C73" s="10"/>
      <c r="D73" s="18" t="s">
        <v>76</v>
      </c>
      <c r="E73" s="19">
        <f>SUM(E74)</f>
        <v>101699.3</v>
      </c>
      <c r="F73" s="19">
        <f>SUM(F74)</f>
        <v>13497.8167098016</v>
      </c>
      <c r="G73" s="15"/>
      <c r="H73" s="15"/>
      <c r="I73" s="25"/>
      <c r="J73" s="25"/>
      <c r="K73" s="28"/>
    </row>
    <row r="74" spans="1:11">
      <c r="A74" s="20">
        <v>42</v>
      </c>
      <c r="B74" s="21"/>
      <c r="C74" s="22"/>
      <c r="D74" s="22" t="s">
        <v>168</v>
      </c>
      <c r="E74" s="23">
        <v>101699.3</v>
      </c>
      <c r="F74" s="24">
        <f>E74/7.5345</f>
        <v>13497.8167098016</v>
      </c>
      <c r="G74" s="15"/>
      <c r="H74" s="15"/>
      <c r="I74" s="25"/>
      <c r="J74" s="25"/>
      <c r="K74" s="28"/>
    </row>
    <row r="75" spans="1:11">
      <c r="A75" s="12" t="s">
        <v>172</v>
      </c>
      <c r="B75" s="13"/>
      <c r="C75" s="14"/>
      <c r="D75" s="10" t="s">
        <v>173</v>
      </c>
      <c r="E75" s="10"/>
      <c r="F75" s="10"/>
      <c r="G75" s="15"/>
      <c r="H75" s="15"/>
      <c r="I75" s="25"/>
      <c r="J75" s="25"/>
      <c r="K75" s="15"/>
    </row>
    <row r="76" ht="24.85" spans="1:11">
      <c r="A76" s="16" t="s">
        <v>150</v>
      </c>
      <c r="B76" s="17"/>
      <c r="C76" s="18"/>
      <c r="D76" s="18" t="s">
        <v>60</v>
      </c>
      <c r="E76" s="18"/>
      <c r="F76" s="18"/>
      <c r="G76" s="15"/>
      <c r="H76" s="15"/>
      <c r="I76" s="25"/>
      <c r="J76" s="25"/>
      <c r="K76" s="28"/>
    </row>
    <row r="77" ht="24.85" spans="1:11">
      <c r="A77" s="8">
        <v>4</v>
      </c>
      <c r="B77" s="9"/>
      <c r="C77" s="10"/>
      <c r="D77" s="18" t="s">
        <v>76</v>
      </c>
      <c r="E77" s="19">
        <f>SUM(E78)</f>
        <v>150000</v>
      </c>
      <c r="F77" s="19">
        <f>SUM(F78)</f>
        <v>19908.4212621939</v>
      </c>
      <c r="G77" s="19">
        <f>SUM(G78)</f>
        <v>19908.42</v>
      </c>
      <c r="H77" s="19">
        <f>SUM(H78)</f>
        <v>19908.42</v>
      </c>
      <c r="I77" s="19">
        <f t="shared" ref="I77:K77" si="14">SUM(I78)</f>
        <v>19908</v>
      </c>
      <c r="J77" s="19">
        <f t="shared" si="14"/>
        <v>19908</v>
      </c>
      <c r="K77" s="19">
        <f t="shared" si="14"/>
        <v>19908</v>
      </c>
    </row>
    <row r="78" spans="1:11">
      <c r="A78" s="20">
        <v>42</v>
      </c>
      <c r="B78" s="21"/>
      <c r="C78" s="22"/>
      <c r="D78" s="22" t="s">
        <v>168</v>
      </c>
      <c r="E78" s="23">
        <v>150000</v>
      </c>
      <c r="F78" s="24">
        <f>E78/7.5345</f>
        <v>19908.4212621939</v>
      </c>
      <c r="G78" s="25">
        <v>19908.42</v>
      </c>
      <c r="H78" s="25">
        <v>19908.42</v>
      </c>
      <c r="I78" s="25">
        <v>19908</v>
      </c>
      <c r="J78" s="25">
        <v>19908</v>
      </c>
      <c r="K78" s="25">
        <v>19908</v>
      </c>
    </row>
    <row r="79" ht="24.85" spans="1:11">
      <c r="A79" s="12" t="s">
        <v>174</v>
      </c>
      <c r="B79" s="13"/>
      <c r="C79" s="14"/>
      <c r="D79" s="10" t="s">
        <v>175</v>
      </c>
      <c r="E79" s="10"/>
      <c r="F79" s="10"/>
      <c r="G79" s="15"/>
      <c r="H79" s="15"/>
      <c r="I79" s="25"/>
      <c r="J79" s="25"/>
      <c r="K79" s="15"/>
    </row>
    <row r="80" spans="1:11">
      <c r="A80" s="16" t="s">
        <v>146</v>
      </c>
      <c r="B80" s="17"/>
      <c r="C80" s="18"/>
      <c r="D80" s="18" t="s">
        <v>58</v>
      </c>
      <c r="E80" s="18"/>
      <c r="F80" s="18"/>
      <c r="G80" s="15"/>
      <c r="H80" s="15"/>
      <c r="I80" s="25"/>
      <c r="J80" s="25"/>
      <c r="K80" s="28"/>
    </row>
    <row r="81" spans="1:11">
      <c r="A81" s="8">
        <v>3</v>
      </c>
      <c r="B81" s="9"/>
      <c r="C81" s="10"/>
      <c r="D81" s="10" t="s">
        <v>70</v>
      </c>
      <c r="E81" s="19">
        <f>SUM(E82)</f>
        <v>35829.56</v>
      </c>
      <c r="F81" s="19">
        <f>SUM(F82)</f>
        <v>4755.39982746035</v>
      </c>
      <c r="G81" s="19">
        <f>SUM(G82)</f>
        <v>6901.59</v>
      </c>
      <c r="H81" s="19">
        <f>SUM(H82)</f>
        <v>6901.59</v>
      </c>
      <c r="I81" s="19">
        <f t="shared" ref="I81:K81" si="15">SUM(I82)</f>
        <v>6901.59</v>
      </c>
      <c r="J81" s="19">
        <f t="shared" si="15"/>
        <v>6901.59</v>
      </c>
      <c r="K81" s="19">
        <f t="shared" si="15"/>
        <v>6901.59</v>
      </c>
    </row>
    <row r="82" ht="24.85" spans="1:11">
      <c r="A82" s="20">
        <v>32</v>
      </c>
      <c r="B82" s="21"/>
      <c r="C82" s="22"/>
      <c r="D82" s="22" t="s">
        <v>176</v>
      </c>
      <c r="E82" s="23">
        <v>35829.56</v>
      </c>
      <c r="F82" s="24">
        <f>E82/7.5345</f>
        <v>4755.39982746035</v>
      </c>
      <c r="G82" s="25">
        <v>6901.59</v>
      </c>
      <c r="H82" s="25">
        <v>6901.59</v>
      </c>
      <c r="I82" s="25">
        <v>6901.59</v>
      </c>
      <c r="J82" s="25">
        <v>6901.59</v>
      </c>
      <c r="K82" s="25">
        <v>6901.59</v>
      </c>
    </row>
    <row r="83" ht="57" customHeight="1" spans="1:11">
      <c r="A83" s="8" t="s">
        <v>177</v>
      </c>
      <c r="B83" s="9"/>
      <c r="C83" s="10"/>
      <c r="D83" s="10" t="s">
        <v>178</v>
      </c>
      <c r="E83" s="10"/>
      <c r="F83" s="10"/>
      <c r="G83" s="15"/>
      <c r="H83" s="15"/>
      <c r="I83" s="25"/>
      <c r="J83" s="25"/>
      <c r="K83" s="15"/>
    </row>
    <row r="84" ht="15" customHeight="1" spans="1:11">
      <c r="A84" s="29" t="s">
        <v>179</v>
      </c>
      <c r="B84" s="30"/>
      <c r="C84" s="26"/>
      <c r="D84" s="26" t="s">
        <v>180</v>
      </c>
      <c r="E84" s="26"/>
      <c r="F84" s="26"/>
      <c r="G84" s="15"/>
      <c r="H84" s="15"/>
      <c r="I84" s="25"/>
      <c r="J84" s="25"/>
      <c r="K84" s="28"/>
    </row>
    <row r="85" spans="1:11">
      <c r="A85" s="20">
        <v>3</v>
      </c>
      <c r="B85" s="21"/>
      <c r="C85" s="22"/>
      <c r="D85" s="22" t="s">
        <v>70</v>
      </c>
      <c r="E85" s="22"/>
      <c r="F85" s="22"/>
      <c r="G85" s="15"/>
      <c r="H85" s="15"/>
      <c r="I85" s="25"/>
      <c r="J85" s="25"/>
      <c r="K85" s="28"/>
    </row>
    <row r="86" spans="1:11">
      <c r="A86" s="31">
        <v>32</v>
      </c>
      <c r="B86" s="32"/>
      <c r="C86" s="33"/>
      <c r="D86" s="22" t="s">
        <v>72</v>
      </c>
      <c r="E86" s="22"/>
      <c r="F86" s="22"/>
      <c r="G86" s="15"/>
      <c r="H86" s="15"/>
      <c r="I86" s="25"/>
      <c r="J86" s="25"/>
      <c r="K86" s="28"/>
    </row>
    <row r="87" ht="15" customHeight="1" spans="1:11">
      <c r="A87" s="16" t="s">
        <v>146</v>
      </c>
      <c r="B87" s="17"/>
      <c r="C87" s="18"/>
      <c r="D87" s="18" t="s">
        <v>58</v>
      </c>
      <c r="E87" s="26"/>
      <c r="F87" s="26"/>
      <c r="G87" s="15"/>
      <c r="H87" s="15"/>
      <c r="I87" s="25"/>
      <c r="J87" s="25"/>
      <c r="K87" s="28"/>
    </row>
    <row r="88" ht="24.85" spans="1:11">
      <c r="A88" s="8">
        <v>4</v>
      </c>
      <c r="B88" s="9"/>
      <c r="C88" s="10"/>
      <c r="D88" s="10" t="s">
        <v>76</v>
      </c>
      <c r="E88" s="22"/>
      <c r="F88" s="22"/>
      <c r="G88" s="34">
        <f>SUM(G89)</f>
        <v>132722.8</v>
      </c>
      <c r="H88" s="34">
        <f>SUM(H89)</f>
        <v>132722.8</v>
      </c>
      <c r="I88" s="34">
        <f t="shared" ref="I88:K88" si="16">SUM(I89)</f>
        <v>0</v>
      </c>
      <c r="J88" s="34">
        <f t="shared" si="16"/>
        <v>0</v>
      </c>
      <c r="K88" s="34">
        <f t="shared" si="16"/>
        <v>0</v>
      </c>
    </row>
    <row r="89" ht="24.85" spans="1:11">
      <c r="A89" s="31">
        <v>45</v>
      </c>
      <c r="B89" s="32"/>
      <c r="C89" s="33"/>
      <c r="D89" s="22" t="s">
        <v>163</v>
      </c>
      <c r="E89" s="22"/>
      <c r="F89" s="22"/>
      <c r="G89" s="25">
        <v>132722.8</v>
      </c>
      <c r="H89" s="25">
        <v>132722.8</v>
      </c>
      <c r="I89" s="25"/>
      <c r="J89" s="25"/>
      <c r="K89" s="25"/>
    </row>
    <row r="91" spans="5:9">
      <c r="E91" s="35"/>
      <c r="G91" s="35"/>
      <c r="H91" s="35"/>
      <c r="I91" s="35"/>
    </row>
  </sheetData>
  <mergeCells count="76">
    <mergeCell ref="A1:K1"/>
    <mergeCell ref="A3:K3"/>
    <mergeCell ref="A5:C5"/>
    <mergeCell ref="A6:C6"/>
    <mergeCell ref="A7:C7"/>
    <mergeCell ref="A8:C8"/>
    <mergeCell ref="A9:C9"/>
    <mergeCell ref="A10:C10"/>
    <mergeCell ref="A11:C11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31:C31"/>
    <mergeCell ref="A32:C32"/>
    <mergeCell ref="A33:C33"/>
    <mergeCell ref="A34:C34"/>
    <mergeCell ref="A35:C35"/>
    <mergeCell ref="A36:C36"/>
    <mergeCell ref="A38:C38"/>
    <mergeCell ref="A39:C39"/>
    <mergeCell ref="A40:C40"/>
    <mergeCell ref="A41:C41"/>
    <mergeCell ref="A42:C42"/>
    <mergeCell ref="A43:C43"/>
    <mergeCell ref="A44:C44"/>
    <mergeCell ref="A46:C46"/>
    <mergeCell ref="A48:C48"/>
    <mergeCell ref="A49:C49"/>
    <mergeCell ref="A50:C50"/>
    <mergeCell ref="A52:C52"/>
    <mergeCell ref="A54:C54"/>
    <mergeCell ref="A55:C55"/>
    <mergeCell ref="A56:C56"/>
    <mergeCell ref="A58:C58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</mergeCells>
  <pageMargins left="0.708661417322835" right="0.708661417322835" top="0.748031496062992" bottom="0.748031496062992" header="0.31496062992126" footer="0.31496062992126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frano</cp:lastModifiedBy>
  <dcterms:created xsi:type="dcterms:W3CDTF">2022-08-12T12:51:00Z</dcterms:created>
  <cp:lastPrinted>2023-09-27T06:23:00Z</cp:lastPrinted>
  <dcterms:modified xsi:type="dcterms:W3CDTF">2023-09-29T11:29:23Z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7F81D99FD5FA49F29C575B215E5769A3_13</vt:lpwstr>
  </property>
  <property fmtid="{D5CDD505-2E9C-101B-9397-08002B2CF9AE}" pid="3" name="KSOProductBuildVer">
    <vt:lpwstr>2057-12.2.0.13215</vt:lpwstr>
  </property>
</Properties>
</file>