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Teta Maja\Downloads\"/>
    </mc:Choice>
  </mc:AlternateContent>
  <xr:revisionPtr revIDLastSave="0" documentId="13_ncr:1_{7B42BD1E-F740-4E20-B0D0-B11FA75646A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PĆI DIO-UKUPNO" sheetId="1" r:id="rId1"/>
    <sheet name="OPĆI DIO-PO IZVORIMA" sheetId="2" r:id="rId2"/>
    <sheet name="PRIHODI" sheetId="3" r:id="rId3"/>
    <sheet name="RASHODI" sheetId="4" r:id="rId4"/>
  </sheets>
  <definedNames>
    <definedName name="_xlnm.Print_Area" localSheetId="0">'OPĆI DIO-UKUPNO'!$A$1:$I$24</definedName>
    <definedName name="_xlnm.Print_Area" localSheetId="3">RASHODI!$A$1:$E$184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0" i="4" l="1"/>
  <c r="E189" i="4"/>
  <c r="D189" i="4"/>
  <c r="D188" i="4"/>
  <c r="E188" i="4" s="1"/>
  <c r="C188" i="4"/>
  <c r="C187" i="4"/>
  <c r="C191" i="4" s="1"/>
  <c r="E182" i="4"/>
  <c r="E181" i="4"/>
  <c r="D181" i="4"/>
  <c r="D180" i="4"/>
  <c r="E180" i="4" s="1"/>
  <c r="C180" i="4"/>
  <c r="C179" i="4"/>
  <c r="C183" i="4" s="1"/>
  <c r="E173" i="4"/>
  <c r="E172" i="4"/>
  <c r="E171" i="4"/>
  <c r="E170" i="4"/>
  <c r="E169" i="4"/>
  <c r="E168" i="4"/>
  <c r="D168" i="4"/>
  <c r="D167" i="4"/>
  <c r="E167" i="4" s="1"/>
  <c r="C167" i="4"/>
  <c r="C166" i="4"/>
  <c r="C174" i="4" s="1"/>
  <c r="E161" i="4"/>
  <c r="E160" i="4"/>
  <c r="D159" i="4"/>
  <c r="E159" i="4" s="1"/>
  <c r="C159" i="4"/>
  <c r="E156" i="4"/>
  <c r="E155" i="4"/>
  <c r="E154" i="4"/>
  <c r="D154" i="4"/>
  <c r="C154" i="4"/>
  <c r="E153" i="4"/>
  <c r="D153" i="4"/>
  <c r="E152" i="4"/>
  <c r="E151" i="4"/>
  <c r="E150" i="4"/>
  <c r="E149" i="4"/>
  <c r="E148" i="4"/>
  <c r="E147" i="4"/>
  <c r="E146" i="4"/>
  <c r="D146" i="4"/>
  <c r="E145" i="4"/>
  <c r="E144" i="4"/>
  <c r="E143" i="4"/>
  <c r="E142" i="4"/>
  <c r="E141" i="4"/>
  <c r="E140" i="4"/>
  <c r="E139" i="4"/>
  <c r="E138" i="4"/>
  <c r="D137" i="4"/>
  <c r="E137" i="4" s="1"/>
  <c r="E136" i="4"/>
  <c r="E135" i="4"/>
  <c r="E134" i="4"/>
  <c r="E133" i="4"/>
  <c r="E132" i="4"/>
  <c r="E131" i="4"/>
  <c r="D130" i="4"/>
  <c r="E130" i="4" s="1"/>
  <c r="E129" i="4"/>
  <c r="E128" i="4"/>
  <c r="E127" i="4"/>
  <c r="E126" i="4"/>
  <c r="E125" i="4"/>
  <c r="D125" i="4"/>
  <c r="D124" i="4" s="1"/>
  <c r="C123" i="4"/>
  <c r="E122" i="4"/>
  <c r="E121" i="4"/>
  <c r="E120" i="4"/>
  <c r="D120" i="4"/>
  <c r="E119" i="4"/>
  <c r="E118" i="4"/>
  <c r="D118" i="4"/>
  <c r="E117" i="4"/>
  <c r="E116" i="4"/>
  <c r="E115" i="4"/>
  <c r="E114" i="4"/>
  <c r="D114" i="4"/>
  <c r="D113" i="4"/>
  <c r="C112" i="4"/>
  <c r="C162" i="4" s="1"/>
  <c r="E107" i="4"/>
  <c r="E106" i="4"/>
  <c r="E105" i="4"/>
  <c r="D104" i="4"/>
  <c r="E104" i="4" s="1"/>
  <c r="C104" i="4"/>
  <c r="C102" i="4"/>
  <c r="E101" i="4"/>
  <c r="E100" i="4"/>
  <c r="E99" i="4"/>
  <c r="E98" i="4"/>
  <c r="D98" i="4"/>
  <c r="E97" i="4"/>
  <c r="E96" i="4"/>
  <c r="E95" i="4"/>
  <c r="D95" i="4"/>
  <c r="D94" i="4"/>
  <c r="E94" i="4" s="1"/>
  <c r="E93" i="4"/>
  <c r="D92" i="4"/>
  <c r="E92" i="4" s="1"/>
  <c r="E91" i="4"/>
  <c r="E90" i="4"/>
  <c r="D90" i="4"/>
  <c r="E89" i="4"/>
  <c r="E88" i="4"/>
  <c r="E87" i="4"/>
  <c r="D86" i="4"/>
  <c r="E86" i="4" s="1"/>
  <c r="E85" i="4"/>
  <c r="D85" i="4"/>
  <c r="D84" i="4" s="1"/>
  <c r="C84" i="4"/>
  <c r="C108" i="4" s="1"/>
  <c r="E80" i="4"/>
  <c r="D80" i="4"/>
  <c r="C80" i="4"/>
  <c r="E79" i="4"/>
  <c r="E78" i="4"/>
  <c r="D78" i="4"/>
  <c r="C78" i="4"/>
  <c r="C77" i="4" s="1"/>
  <c r="E77" i="4" s="1"/>
  <c r="D77" i="4"/>
  <c r="C74" i="4"/>
  <c r="E73" i="4"/>
  <c r="D72" i="4"/>
  <c r="D71" i="4" s="1"/>
  <c r="E71" i="4" s="1"/>
  <c r="E70" i="4"/>
  <c r="E69" i="4"/>
  <c r="E68" i="4"/>
  <c r="E67" i="4"/>
  <c r="D66" i="4"/>
  <c r="C65" i="4"/>
  <c r="E64" i="4"/>
  <c r="E63" i="4"/>
  <c r="E62" i="4"/>
  <c r="D58" i="4"/>
  <c r="E58" i="4" s="1"/>
  <c r="C58" i="4"/>
  <c r="E57" i="4"/>
  <c r="D56" i="4"/>
  <c r="E56" i="4" s="1"/>
  <c r="C56" i="4"/>
  <c r="C55" i="4"/>
  <c r="E54" i="4"/>
  <c r="E53" i="4"/>
  <c r="E52" i="4"/>
  <c r="E47" i="4"/>
  <c r="E46" i="4"/>
  <c r="E45" i="4"/>
  <c r="D45" i="4"/>
  <c r="D44" i="4"/>
  <c r="E44" i="4" s="1"/>
  <c r="E43" i="4"/>
  <c r="D42" i="4"/>
  <c r="E42" i="4" s="1"/>
  <c r="E41" i="4"/>
  <c r="E40" i="4"/>
  <c r="E39" i="4"/>
  <c r="E38" i="4"/>
  <c r="E37" i="4"/>
  <c r="E36" i="4"/>
  <c r="D35" i="4"/>
  <c r="E35" i="4" s="1"/>
  <c r="E34" i="4"/>
  <c r="D34" i="4"/>
  <c r="D33" i="4" s="1"/>
  <c r="E33" i="4" s="1"/>
  <c r="C33" i="4"/>
  <c r="E32" i="4"/>
  <c r="E31" i="4"/>
  <c r="D30" i="4"/>
  <c r="D21" i="4" s="1"/>
  <c r="E21" i="4" s="1"/>
  <c r="C30" i="4"/>
  <c r="E29" i="4"/>
  <c r="E28" i="4"/>
  <c r="E27" i="4"/>
  <c r="D27" i="4"/>
  <c r="E26" i="4"/>
  <c r="E25" i="4"/>
  <c r="E24" i="4"/>
  <c r="E23" i="4"/>
  <c r="D22" i="4"/>
  <c r="E22" i="4" s="1"/>
  <c r="E20" i="4"/>
  <c r="E19" i="4"/>
  <c r="E18" i="4"/>
  <c r="E17" i="4"/>
  <c r="D17" i="4"/>
  <c r="E16" i="4"/>
  <c r="E15" i="4"/>
  <c r="E14" i="4"/>
  <c r="D13" i="4"/>
  <c r="E13" i="4" s="1"/>
  <c r="E12" i="4"/>
  <c r="D12" i="4"/>
  <c r="D11" i="4" s="1"/>
  <c r="C11" i="4"/>
  <c r="C48" i="4" s="1"/>
  <c r="C7" i="4" s="1"/>
  <c r="E79" i="3"/>
  <c r="E78" i="3"/>
  <c r="D78" i="3"/>
  <c r="C78" i="3"/>
  <c r="D77" i="3"/>
  <c r="D80" i="3" s="1"/>
  <c r="E80" i="3" s="1"/>
  <c r="C77" i="3"/>
  <c r="C80" i="3" s="1"/>
  <c r="E71" i="3"/>
  <c r="D70" i="3"/>
  <c r="E70" i="3" s="1"/>
  <c r="C70" i="3"/>
  <c r="C69" i="3" s="1"/>
  <c r="C72" i="3" s="1"/>
  <c r="E62" i="3"/>
  <c r="E61" i="3"/>
  <c r="D61" i="3"/>
  <c r="C61" i="3"/>
  <c r="D60" i="3"/>
  <c r="D63" i="3" s="1"/>
  <c r="C60" i="3"/>
  <c r="C63" i="3" s="1"/>
  <c r="E56" i="3"/>
  <c r="D55" i="3"/>
  <c r="E55" i="3" s="1"/>
  <c r="C55" i="3"/>
  <c r="C54" i="3" s="1"/>
  <c r="C57" i="3" s="1"/>
  <c r="E49" i="3"/>
  <c r="E48" i="3"/>
  <c r="E47" i="3"/>
  <c r="D47" i="3"/>
  <c r="C47" i="3"/>
  <c r="C46" i="3" s="1"/>
  <c r="D46" i="3"/>
  <c r="D50" i="3" s="1"/>
  <c r="E41" i="3"/>
  <c r="D40" i="3"/>
  <c r="E40" i="3" s="1"/>
  <c r="C40" i="3"/>
  <c r="C39" i="3"/>
  <c r="C42" i="3" s="1"/>
  <c r="E34" i="3"/>
  <c r="E33" i="3"/>
  <c r="D33" i="3"/>
  <c r="C33" i="3"/>
  <c r="E32" i="3"/>
  <c r="D32" i="3"/>
  <c r="C32" i="3"/>
  <c r="E31" i="3"/>
  <c r="E30" i="3"/>
  <c r="E29" i="3"/>
  <c r="D29" i="3"/>
  <c r="C29" i="3"/>
  <c r="C28" i="3" s="1"/>
  <c r="D28" i="3"/>
  <c r="D35" i="3" s="1"/>
  <c r="E23" i="3"/>
  <c r="E22" i="3"/>
  <c r="E21" i="3"/>
  <c r="D21" i="3"/>
  <c r="C21" i="3"/>
  <c r="D20" i="3"/>
  <c r="D24" i="3" s="1"/>
  <c r="C20" i="3"/>
  <c r="C24" i="3" s="1"/>
  <c r="E15" i="3"/>
  <c r="E14" i="3"/>
  <c r="D13" i="3"/>
  <c r="E13" i="3" s="1"/>
  <c r="C13" i="3"/>
  <c r="C12" i="3"/>
  <c r="C16" i="3" s="1"/>
  <c r="C51" i="2"/>
  <c r="E48" i="2"/>
  <c r="E47" i="2"/>
  <c r="E46" i="2"/>
  <c r="E44" i="2"/>
  <c r="E43" i="2"/>
  <c r="E40" i="2"/>
  <c r="E39" i="2"/>
  <c r="E37" i="2"/>
  <c r="E36" i="2"/>
  <c r="D34" i="2"/>
  <c r="E34" i="2" s="1"/>
  <c r="C34" i="2"/>
  <c r="E33" i="2"/>
  <c r="D33" i="2"/>
  <c r="C33" i="2"/>
  <c r="E30" i="2"/>
  <c r="E29" i="2"/>
  <c r="E27" i="2"/>
  <c r="E26" i="2"/>
  <c r="D24" i="2"/>
  <c r="E24" i="2" s="1"/>
  <c r="C24" i="2"/>
  <c r="D23" i="2"/>
  <c r="C23" i="2"/>
  <c r="E23" i="2" s="1"/>
  <c r="E21" i="2"/>
  <c r="E20" i="2"/>
  <c r="E18" i="2"/>
  <c r="E17" i="2"/>
  <c r="E15" i="2"/>
  <c r="E14" i="2"/>
  <c r="D12" i="2"/>
  <c r="D51" i="2" s="1"/>
  <c r="E51" i="2" s="1"/>
  <c r="C12" i="2"/>
  <c r="D11" i="2"/>
  <c r="D50" i="2" s="1"/>
  <c r="C11" i="2"/>
  <c r="C50" i="2" s="1"/>
  <c r="C52" i="2" s="1"/>
  <c r="H21" i="1"/>
  <c r="G21" i="1"/>
  <c r="F21" i="1"/>
  <c r="F23" i="1" s="1"/>
  <c r="H12" i="1"/>
  <c r="H23" i="1" s="1"/>
  <c r="G12" i="1"/>
  <c r="G23" i="1" s="1"/>
  <c r="I11" i="1"/>
  <c r="I10" i="1"/>
  <c r="I9" i="1"/>
  <c r="H8" i="1"/>
  <c r="I7" i="1"/>
  <c r="I6" i="1"/>
  <c r="E24" i="3" l="1"/>
  <c r="E46" i="3"/>
  <c r="C50" i="3"/>
  <c r="E50" i="3" s="1"/>
  <c r="D48" i="4"/>
  <c r="E11" i="4"/>
  <c r="E63" i="3"/>
  <c r="E124" i="4"/>
  <c r="C35" i="3"/>
  <c r="E28" i="3"/>
  <c r="E50" i="2"/>
  <c r="D52" i="2"/>
  <c r="E35" i="3"/>
  <c r="D65" i="4"/>
  <c r="E65" i="4" s="1"/>
  <c r="E84" i="4"/>
  <c r="D74" i="4"/>
  <c r="E74" i="4" s="1"/>
  <c r="H16" i="1"/>
  <c r="E12" i="2"/>
  <c r="D12" i="3"/>
  <c r="E20" i="3"/>
  <c r="D39" i="3"/>
  <c r="E60" i="3"/>
  <c r="E77" i="3"/>
  <c r="E30" i="4"/>
  <c r="D55" i="4"/>
  <c r="E55" i="4" s="1"/>
  <c r="E66" i="4"/>
  <c r="E72" i="4"/>
  <c r="E113" i="4"/>
  <c r="D166" i="4"/>
  <c r="D179" i="4"/>
  <c r="D187" i="4"/>
  <c r="E11" i="2"/>
  <c r="D54" i="3"/>
  <c r="D69" i="3"/>
  <c r="D103" i="4"/>
  <c r="D158" i="4"/>
  <c r="E158" i="4" s="1"/>
  <c r="D191" i="4" l="1"/>
  <c r="E191" i="4" s="1"/>
  <c r="E187" i="4"/>
  <c r="E12" i="3"/>
  <c r="D16" i="3"/>
  <c r="D123" i="4"/>
  <c r="C8" i="3"/>
  <c r="E103" i="4"/>
  <c r="D102" i="4"/>
  <c r="E69" i="3"/>
  <c r="D72" i="3"/>
  <c r="E72" i="3" s="1"/>
  <c r="D183" i="4"/>
  <c r="E183" i="4" s="1"/>
  <c r="E179" i="4"/>
  <c r="E54" i="3"/>
  <c r="D57" i="3"/>
  <c r="E57" i="3" s="1"/>
  <c r="D174" i="4"/>
  <c r="E174" i="4" s="1"/>
  <c r="E166" i="4"/>
  <c r="E39" i="3"/>
  <c r="D42" i="3"/>
  <c r="E42" i="3" s="1"/>
  <c r="E48" i="4"/>
  <c r="E102" i="4" l="1"/>
  <c r="D108" i="4"/>
  <c r="E16" i="3"/>
  <c r="E8" i="3" s="1"/>
  <c r="D8" i="3"/>
  <c r="E123" i="4"/>
  <c r="D112" i="4"/>
  <c r="E112" i="4" l="1"/>
  <c r="D162" i="4"/>
  <c r="E162" i="4" s="1"/>
  <c r="E108" i="4"/>
  <c r="D7" i="4"/>
  <c r="E7" i="4" s="1"/>
</calcChain>
</file>

<file path=xl/sharedStrings.xml><?xml version="1.0" encoding="utf-8"?>
<sst xmlns="http://schemas.openxmlformats.org/spreadsheetml/2006/main" count="398" uniqueCount="171">
  <si>
    <t>Dom za starije i nemoćne osobe Split</t>
  </si>
  <si>
    <t>OPĆI DIO</t>
  </si>
  <si>
    <t>Izvršenje 2023.</t>
  </si>
  <si>
    <t>Plan proračuna 2024.</t>
  </si>
  <si>
    <t>Izvršenje 2024.</t>
  </si>
  <si>
    <t>Indeks</t>
  </si>
  <si>
    <t>PRIHODI UKUPNO</t>
  </si>
  <si>
    <t>PRIHODI POSLOVANJA</t>
  </si>
  <si>
    <t>PRIHODI OD PRODAJE NEFINANCIJSKE IMOVINE</t>
  </si>
  <si>
    <t>-</t>
  </si>
  <si>
    <t>RASHODI UKUPNO</t>
  </si>
  <si>
    <t>RASHODI  POSLOVANJA</t>
  </si>
  <si>
    <t>RASHODI ZA NEFINANCIJSKU IMOVINU</t>
  </si>
  <si>
    <t>RAZLIKA - VIŠAK / MANJAK</t>
  </si>
  <si>
    <t xml:space="preserve">UKUPAN DONOS VIŠKA/MANJKA IZ PRETHODNE GODINE </t>
  </si>
  <si>
    <t>VIŠAK/MANJAK KOJI ĆE SE 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</si>
  <si>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</si>
  <si>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</si>
  <si>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</si>
  <si>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</si>
  <si>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OPĆI DIO </t>
  </si>
  <si>
    <t xml:space="preserve">PRIHODI I RASHODI PO IZVORIMA FINANCIRANJA </t>
  </si>
  <si>
    <t>Oznaka IF</t>
  </si>
  <si>
    <t xml:space="preserve">Naziv izvora financiranja </t>
  </si>
  <si>
    <t>Tekući plan</t>
  </si>
  <si>
    <t>Ostvarenje/</t>
  </si>
  <si>
    <t>izvršenje tekuće godine</t>
  </si>
  <si>
    <t>4=3/2*100</t>
  </si>
  <si>
    <t xml:space="preserve">PRIHODI </t>
  </si>
  <si>
    <t>RASHODI</t>
  </si>
  <si>
    <t>11 L</t>
  </si>
  <si>
    <t xml:space="preserve">Opći prihodi i primici </t>
  </si>
  <si>
    <t>Opći prihodi i primici - Prenesena sredstva</t>
  </si>
  <si>
    <t>Prihodi za posebne namjene - Decentralizirana sredstva</t>
  </si>
  <si>
    <t xml:space="preserve">Vlastiti prihodi </t>
  </si>
  <si>
    <t>Vlastiti prihodi - prenesena sredstva</t>
  </si>
  <si>
    <t xml:space="preserve">Prihodi za posebne namjene </t>
  </si>
  <si>
    <t>Prihodi za posebne namjene - prenesena sredstva</t>
  </si>
  <si>
    <t>Donacije</t>
  </si>
  <si>
    <t>PRIHODI</t>
  </si>
  <si>
    <t>Donacije – prenesena sredstva</t>
  </si>
  <si>
    <t>Višak prihoda prenesen iz prethoden godine</t>
  </si>
  <si>
    <t xml:space="preserve">                </t>
  </si>
  <si>
    <t xml:space="preserve">Ukupni prihodi </t>
  </si>
  <si>
    <t>Ukupni rashodi</t>
  </si>
  <si>
    <t xml:space="preserve">Korišteni višak za pokriće rashoda tekuće godine </t>
  </si>
  <si>
    <t>PRIHODI I PRIMICI</t>
  </si>
  <si>
    <t>PO IZVORIMA FINANCIRANJA I EKONOMSKOJ KLASIFIKACIJI</t>
  </si>
  <si>
    <t>Razdjel 003 UPRAVNI ODJEL ZA ZDRAVSTVO, SOCIJALNU SKRB I DEMOGRAFIJU</t>
  </si>
  <si>
    <t>Glava 00303 USTANOVE ZA SKRB O STARIJIM I NEMOĆNIM OSOBAMA</t>
  </si>
  <si>
    <t>PK 7831 Dom za starije i nemoćne osobe Split</t>
  </si>
  <si>
    <t>GLAVNI PROGRAM C01 Razvoj društvenih djelatnosti</t>
  </si>
  <si>
    <t>PROGRAM 3030 Skrb o starijim i nemoćnim osobama</t>
  </si>
  <si>
    <t>Izvor financiranja 1 Opći prihodi i primici</t>
  </si>
  <si>
    <t>RAČUN</t>
  </si>
  <si>
    <t>NAZIV RAČUNA</t>
  </si>
  <si>
    <t>TEKUĆI PLAN</t>
  </si>
  <si>
    <t>IZVRŠENJE</t>
  </si>
  <si>
    <t>INDEKS</t>
  </si>
  <si>
    <t>Prihodi iz nadležnog proračuna i od HZZO-a temeljem ugovornih obveza</t>
  </si>
  <si>
    <t>Prihodi iz nadležnog pr. za finan. redovne djelatnosti pr.korisnika</t>
  </si>
  <si>
    <t>Prihodi iz nadležnog proračuna za financiranje rashoda poslovanja</t>
  </si>
  <si>
    <t>Prihodi iz nadležnog pror. za finan. rashoda za nabavu nef. imovine</t>
  </si>
  <si>
    <t>SVEUKUPNO</t>
  </si>
  <si>
    <t>Izvor financiranja 1 Opći prihodi i primici- prenesena sredstva</t>
  </si>
  <si>
    <t>Izvor financiranja 3 Vlastiti prihodi</t>
  </si>
  <si>
    <t>Prihodi od imovine</t>
  </si>
  <si>
    <t>Prihodi po financijske imovine</t>
  </si>
  <si>
    <t>Kamate na oročena sredstva i depozite po viđenju</t>
  </si>
  <si>
    <t>Prihodi od dividendi</t>
  </si>
  <si>
    <t>Ostali prihodi</t>
  </si>
  <si>
    <t>Prihodi koje proračuni i proračunski korisnici ostvare obavljanjem poslova na tržištu</t>
  </si>
  <si>
    <t>Prihodi od pruženih usluga</t>
  </si>
  <si>
    <t>Izvor financiranja 3 Vlastiti prihodi-prenesena sredstva</t>
  </si>
  <si>
    <t>Izvor financiranja 4 Prihodi za posebne namjene - decentralizacija</t>
  </si>
  <si>
    <t>Prihodi iz proračuna</t>
  </si>
  <si>
    <t>Prihodi iz proračuna za financiranje redovne djelatnosti korisnika proračuna</t>
  </si>
  <si>
    <t>Prihodi za financiranje rashoda poslovanja</t>
  </si>
  <si>
    <t>Prihodi za financiranje rashoda za nabavu nefinancijske imovine</t>
  </si>
  <si>
    <t>Izvor financiranja 4 Prihodi za posebne namjene PK</t>
  </si>
  <si>
    <t>Prihodi poslovanja</t>
  </si>
  <si>
    <t>Prihodi po posebnim propisima</t>
  </si>
  <si>
    <t>Ostali nespomenuti prihodi</t>
  </si>
  <si>
    <t>Izvor financiranja 4 Prihodi za posebne namjene PK-prenesena sredstva</t>
  </si>
  <si>
    <t>Izvor financiranja 6 Prihodi od donacija</t>
  </si>
  <si>
    <t>Donacije od pravnih i fizičkih osoba izvan opće države</t>
  </si>
  <si>
    <t>Tekuće donacije</t>
  </si>
  <si>
    <t>Izvor financiranja 6 Prihodi od donacija- prenesena sredstva</t>
  </si>
  <si>
    <t>RASHODI I IZDACI</t>
  </si>
  <si>
    <t>PK 8086 Dom za starije i nemoćne osobe Split</t>
  </si>
  <si>
    <t xml:space="preserve">Izvor financiranja 1 Opći prihodi i primici </t>
  </si>
  <si>
    <t>Rashodi poslovanja</t>
  </si>
  <si>
    <t>Rashodi za zaposlene</t>
  </si>
  <si>
    <t>Plaće</t>
  </si>
  <si>
    <t>Plaće u novcu</t>
  </si>
  <si>
    <t>Plaće za prekovremeni rad</t>
  </si>
  <si>
    <t>Plaće za posebne uvjete rada</t>
  </si>
  <si>
    <t>Ostali rashodi za zaposlene</t>
  </si>
  <si>
    <t>Doprinosi za obvezno zdravstveno osiguranje</t>
  </si>
  <si>
    <t>Materijalni rashodi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</si>
  <si>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</si>
  <si>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</si>
  <si>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</si>
  <si>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</si>
  <si>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</si>
  <si>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</si>
  <si>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tekućeg i investicijskog održavanja</t>
  </si>
  <si>
    <t>Komunalne usluge</t>
  </si>
  <si>
    <t>Ostali nespomenuti rasodi poslovanja</t>
  </si>
  <si>
    <t>Upravna vijeća</t>
  </si>
  <si>
    <t>Rashod za nabavu nefinancijske imovine</t>
  </si>
  <si>
    <t>Rashodi za nabavu proizvedene dugotrajne imovine</t>
  </si>
  <si>
    <t>Postrojenje i oprema</t>
  </si>
  <si>
    <r>
      <rPr>
        <sz val="10"/>
        <rFont val="Calibri"/>
        <family val="2"/>
        <charset val="238"/>
      </rPr>
      <t>Uredska oprema i namještaj</t>
    </r>
    <r>
      <rPr>
        <b/>
        <sz val="10"/>
        <rFont val="Calibri"/>
        <family val="2"/>
        <charset val="238"/>
      </rPr>
      <t xml:space="preserve"> </t>
    </r>
  </si>
  <si>
    <t>Komunikacijska oprema</t>
  </si>
  <si>
    <t xml:space="preserve">Oprema za održavanje i zaštitu- </t>
  </si>
  <si>
    <t>Medicinska i laboratorijska oprema</t>
  </si>
  <si>
    <t>Instrumenti, uređaji i strojevi</t>
  </si>
  <si>
    <t>Uređaji, strojevi i oprema ostale namj</t>
  </si>
  <si>
    <t>Nematerijalna proizvedena imovina</t>
  </si>
  <si>
    <t>Ulaganje u računalne programe</t>
  </si>
  <si>
    <t>Rashodi za dodatna ulaganja na nefinancijskoj imovini</t>
  </si>
  <si>
    <t>Dodatna ulaganja na građevinskim objektima</t>
  </si>
  <si>
    <t>Dodatna ulaganja na ostalu nefinancijsku imovinu</t>
  </si>
  <si>
    <t>UKUPNO RASHODI</t>
  </si>
  <si>
    <t>Izvor financiranja 1 Opći prihodi i primici - prenesena sredstva</t>
  </si>
  <si>
    <t>Postrojenja i oprema</t>
  </si>
  <si>
    <t xml:space="preserve">Uređaji, strojevi i oprema </t>
  </si>
  <si>
    <t>Financijski rashodi</t>
  </si>
  <si>
    <t>Ostali financijski rashodi</t>
  </si>
  <si>
    <t>Ostali nespomenuti financijski rashodi</t>
  </si>
  <si>
    <t xml:space="preserve">Uredska oprema i namještaj </t>
  </si>
  <si>
    <t>Uređaji, strojevi i oprema za ostale namjene</t>
  </si>
  <si>
    <t>Izvor financiranja 3 Vlastiti prihodi – prenesena sredstva</t>
  </si>
  <si>
    <t>Izvor financiranja 4 Prihodi za posebne namjene – Decentralizacija</t>
  </si>
  <si>
    <t>Doprinosi na plaću</t>
  </si>
  <si>
    <t xml:space="preserve">Doprinosi za obvezno zdravstveno osigu   </t>
  </si>
  <si>
    <t>Ostale usluge</t>
  </si>
  <si>
    <t>Rashodi za nabavu nefinancijske imovine</t>
  </si>
  <si>
    <t>Uređaju, strojevi i oprema za ostale namjene</t>
  </si>
  <si>
    <t>Doprinosi za zapošljavanje</t>
  </si>
  <si>
    <t>MATERIJALNI RASHODI 32+34+37+38</t>
  </si>
  <si>
    <t>Naknade troškova zaposlenih</t>
  </si>
  <si>
    <t>Službena putovanja</t>
  </si>
  <si>
    <t>Naknade za prijevoz, za rad na terenu i odvojeni život</t>
  </si>
  <si>
    <t>Stručno usavršavanje zaposlenika</t>
  </si>
  <si>
    <t>Ostale naknade troškova zaposlenima</t>
  </si>
  <si>
    <t>Materijal i djelovi za tekuće i investicijsko održavanje</t>
  </si>
  <si>
    <t>Službena zaštitna odjeća i obuća</t>
  </si>
  <si>
    <t>Usluge telefona, pošte i prijevoza</t>
  </si>
  <si>
    <t>Usluge promidžbe i informiranja</t>
  </si>
  <si>
    <t>Zdravstvene i veterinarske usluge</t>
  </si>
  <si>
    <t>Intelektualne i osobne usluge</t>
  </si>
  <si>
    <t>Računalne usluge</t>
  </si>
  <si>
    <t>Premije osiguranja</t>
  </si>
  <si>
    <t>Reprezentacija</t>
  </si>
  <si>
    <t>Pristojbe i naknade</t>
  </si>
  <si>
    <t>Troškovi sudskih postupaka</t>
  </si>
  <si>
    <t>Ostali nespomenuti rashodi poslovanja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</si>
  <si>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</si>
  <si>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</si>
  <si>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</si>
  <si>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</si>
  <si>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</si>
  <si>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</si>
  <si>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>Izvor financiranja 4 Prihodi za posebne namjene PK - prenesena sredstva</t>
  </si>
  <si>
    <t>Plaća u novcu</t>
  </si>
  <si>
    <t>Izvor financiranja 6 Donacije PK</t>
  </si>
  <si>
    <t>Izvor financiranja 6 Donacije PK- prenesena sredstva</t>
  </si>
  <si>
    <t xml:space="preserve">Opći prihodi i primici, prihodi za posebne namjene-decentralizirana sredstva 11L,11 </t>
  </si>
  <si>
    <t>IZVJEŠTAJ O POLUGODIŠNJEM IZVRŠENJU FINANCIJSKOG PLANA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</si>
</sst>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&quot; kn&quot;"/>
  </numFmts>
  <fonts count="38" x14ac:knownFonts="1">
    <font>
      <sz val="10"/>
      <name val="Arial"/>
      <charset val="238"/>
    </font>
    <font>
      <sz val="10"/>
      <color rgb="FF000000"/>
      <name val="MS Sans Serif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u/>
      <sz val="14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14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8"/>
      <name val="Calibri"/>
      <family val="2"/>
      <charset val="238"/>
    </font>
    <font>
      <b/>
      <i/>
      <sz val="1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Arial"/>
      <charset val="238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name val="Tahoma"/>
      <family val="2"/>
      <charset val="238"/>
    </font>
    <font>
      <b/>
      <sz val="14"/>
      <color theme="4" tint="-0.499984740745262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0"/>
      <color rgb="FFC00000"/>
      <name val="Calibri"/>
      <family val="2"/>
      <charset val="238"/>
    </font>
    <font>
      <i/>
      <sz val="10"/>
      <color rgb="FFC00000"/>
      <name val="Calibri"/>
      <family val="2"/>
      <charset val="238"/>
    </font>
    <font>
      <b/>
      <i/>
      <sz val="11"/>
      <color rgb="FFC00000"/>
      <name val="Calibri"/>
      <family val="2"/>
      <charset val="238"/>
    </font>
    <font>
      <b/>
      <sz val="12"/>
      <name val="Tahoma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sz val="10"/>
      <name val="Calibri"/>
      <family val="2"/>
      <charset val="1"/>
    </font>
    <font>
      <sz val="1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89013336588644"/>
        <bgColor rgb="FFDEE6EF"/>
      </patternFill>
    </fill>
    <fill>
      <patternFill patternType="solid">
        <fgColor theme="7" tint="0.79989013336588644"/>
        <bgColor rgb="FFFFFFFF"/>
      </patternFill>
    </fill>
    <fill>
      <patternFill patternType="solid">
        <fgColor rgb="FFDEE6EF"/>
        <bgColor rgb="FFDAE3F3"/>
      </patternFill>
    </fill>
    <fill>
      <patternFill patternType="solid">
        <fgColor rgb="FFFFFFFF"/>
        <bgColor rgb="FFFFF2CC"/>
      </patternFill>
    </fill>
    <fill>
      <patternFill patternType="solid">
        <fgColor theme="8" tint="0.79989013336588644"/>
        <bgColor rgb="FFDEE6EF"/>
      </patternFill>
    </fill>
    <fill>
      <patternFill patternType="solid">
        <fgColor theme="3" tint="0.79989013336588644"/>
        <bgColor rgb="FFDAE3F3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2060"/>
      </right>
      <top style="medium">
        <color auto="1"/>
      </top>
      <bottom style="medium">
        <color auto="1"/>
      </bottom>
      <diagonal/>
    </border>
    <border>
      <left style="thin">
        <color rgb="FF002060"/>
      </left>
      <right style="thin">
        <color rgb="FF002060"/>
      </right>
      <top style="medium">
        <color auto="1"/>
      </top>
      <bottom style="medium">
        <color auto="1"/>
      </bottom>
      <diagonal/>
    </border>
    <border>
      <left style="thin">
        <color rgb="FF002060"/>
      </left>
      <right style="thin">
        <color rgb="FF002060"/>
      </right>
      <top style="medium">
        <color auto="1"/>
      </top>
      <bottom/>
      <diagonal/>
    </border>
    <border>
      <left style="thin">
        <color rgb="FF00206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2060"/>
      </left>
      <right style="thin">
        <color rgb="FF002060"/>
      </right>
      <top/>
      <bottom style="medium">
        <color auto="1"/>
      </bottom>
      <diagonal/>
    </border>
    <border>
      <left style="medium">
        <color auto="1"/>
      </left>
      <right style="thin">
        <color rgb="FF00206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medium">
        <color auto="1"/>
      </right>
      <top/>
      <bottom/>
      <diagonal/>
    </border>
    <border>
      <left style="medium">
        <color auto="1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2">
    <xf numFmtId="0" fontId="0" fillId="0" borderId="0" xfId="0"/>
    <xf numFmtId="0" fontId="11" fillId="0" borderId="7" xfId="1" applyFont="1" applyBorder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10" fontId="4" fillId="0" borderId="0" xfId="1" applyNumberFormat="1" applyFont="1" applyAlignment="1">
      <alignment horizontal="right"/>
    </xf>
    <xf numFmtId="0" fontId="5" fillId="0" borderId="0" xfId="1" applyFont="1"/>
    <xf numFmtId="164" fontId="5" fillId="0" borderId="0" xfId="1" applyNumberFormat="1" applyFont="1"/>
    <xf numFmtId="0" fontId="8" fillId="0" borderId="0" xfId="1" applyFont="1"/>
    <xf numFmtId="164" fontId="8" fillId="0" borderId="0" xfId="1" applyNumberFormat="1" applyFont="1"/>
    <xf numFmtId="0" fontId="9" fillId="2" borderId="1" xfId="1" applyFont="1" applyFill="1" applyBorder="1" applyAlignment="1">
      <alignment horizontal="left"/>
    </xf>
    <xf numFmtId="0" fontId="9" fillId="2" borderId="2" xfId="1" applyFont="1" applyFill="1" applyBorder="1" applyAlignment="1">
      <alignment horizontal="left"/>
    </xf>
    <xf numFmtId="0" fontId="9" fillId="2" borderId="3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left"/>
    </xf>
    <xf numFmtId="0" fontId="10" fillId="2" borderId="5" xfId="1" applyFont="1" applyFill="1" applyBorder="1" applyAlignment="1">
      <alignment horizontal="center" wrapText="1"/>
    </xf>
    <xf numFmtId="10" fontId="9" fillId="2" borderId="6" xfId="1" applyNumberFormat="1" applyFont="1" applyFill="1" applyBorder="1" applyAlignment="1">
      <alignment horizontal="center" wrapText="1"/>
    </xf>
    <xf numFmtId="4" fontId="9" fillId="0" borderId="8" xfId="1" applyNumberFormat="1" applyFont="1" applyBorder="1" applyAlignment="1">
      <alignment horizontal="right"/>
    </xf>
    <xf numFmtId="10" fontId="9" fillId="0" borderId="9" xfId="1" applyNumberFormat="1" applyFont="1" applyBorder="1" applyAlignment="1">
      <alignment horizontal="right" vertical="center"/>
    </xf>
    <xf numFmtId="4" fontId="9" fillId="0" borderId="10" xfId="1" applyNumberFormat="1" applyFont="1" applyBorder="1" applyAlignment="1">
      <alignment horizontal="right"/>
    </xf>
    <xf numFmtId="10" fontId="12" fillId="0" borderId="11" xfId="1" applyNumberFormat="1" applyFont="1" applyBorder="1" applyAlignment="1">
      <alignment horizontal="right" vertical="center"/>
    </xf>
    <xf numFmtId="10" fontId="9" fillId="0" borderId="11" xfId="1" applyNumberFormat="1" applyFont="1" applyBorder="1" applyAlignment="1">
      <alignment horizontal="right" vertical="center" wrapText="1"/>
    </xf>
    <xf numFmtId="0" fontId="13" fillId="0" borderId="12" xfId="1" applyFont="1" applyBorder="1"/>
    <xf numFmtId="4" fontId="9" fillId="0" borderId="14" xfId="1" applyNumberFormat="1" applyFont="1" applyBorder="1" applyAlignment="1">
      <alignment horizontal="right"/>
    </xf>
    <xf numFmtId="10" fontId="9" fillId="0" borderId="15" xfId="1" applyNumberFormat="1" applyFont="1" applyBorder="1" applyAlignment="1">
      <alignment horizontal="right" vertical="center" wrapText="1"/>
    </xf>
    <xf numFmtId="4" fontId="5" fillId="0" borderId="0" xfId="1" applyNumberFormat="1" applyFont="1"/>
    <xf numFmtId="0" fontId="9" fillId="0" borderId="1" xfId="1" applyFont="1" applyBorder="1" applyAlignment="1">
      <alignment horizontal="left"/>
    </xf>
    <xf numFmtId="4" fontId="9" fillId="0" borderId="9" xfId="1" applyNumberFormat="1" applyFont="1" applyBorder="1" applyAlignment="1">
      <alignment horizontal="right"/>
    </xf>
    <xf numFmtId="4" fontId="9" fillId="0" borderId="15" xfId="1" applyNumberFormat="1" applyFont="1" applyBorder="1" applyAlignment="1">
      <alignment horizontal="right"/>
    </xf>
    <xf numFmtId="0" fontId="14" fillId="0" borderId="0" xfId="1" applyFont="1"/>
    <xf numFmtId="164" fontId="14" fillId="0" borderId="0" xfId="1" applyNumberFormat="1" applyFont="1"/>
    <xf numFmtId="4" fontId="9" fillId="0" borderId="11" xfId="1" applyNumberFormat="1" applyFont="1" applyBorder="1" applyAlignment="1">
      <alignment horizontal="right"/>
    </xf>
    <xf numFmtId="0" fontId="9" fillId="0" borderId="0" xfId="1" applyFont="1" applyAlignment="1">
      <alignment horizontal="left"/>
    </xf>
    <xf numFmtId="0" fontId="9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4" fontId="15" fillId="0" borderId="0" xfId="1" applyNumberFormat="1" applyFont="1"/>
    <xf numFmtId="4" fontId="9" fillId="3" borderId="5" xfId="1" applyNumberFormat="1" applyFont="1" applyFill="1" applyBorder="1" applyAlignment="1">
      <alignment horizontal="right"/>
    </xf>
    <xf numFmtId="4" fontId="9" fillId="3" borderId="6" xfId="1" applyNumberFormat="1" applyFont="1" applyFill="1" applyBorder="1" applyAlignment="1">
      <alignment horizontal="right"/>
    </xf>
    <xf numFmtId="0" fontId="6" fillId="0" borderId="0" xfId="1" applyFont="1" applyAlignment="1">
      <alignment horizontal="left"/>
    </xf>
    <xf numFmtId="0" fontId="15" fillId="0" borderId="0" xfId="1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4" fontId="18" fillId="2" borderId="20" xfId="0" applyNumberFormat="1" applyFont="1" applyFill="1" applyBorder="1" applyAlignment="1">
      <alignment horizontal="center" vertical="center" wrapText="1" readingOrder="1"/>
    </xf>
    <xf numFmtId="4" fontId="18" fillId="2" borderId="22" xfId="0" applyNumberFormat="1" applyFont="1" applyFill="1" applyBorder="1" applyAlignment="1">
      <alignment horizontal="center" vertical="center" wrapText="1" readingOrder="1"/>
    </xf>
    <xf numFmtId="0" fontId="19" fillId="0" borderId="24" xfId="0" applyFont="1" applyBorder="1" applyAlignment="1">
      <alignment vertical="center" readingOrder="1"/>
    </xf>
    <xf numFmtId="0" fontId="19" fillId="0" borderId="25" xfId="0" applyFont="1" applyBorder="1" applyAlignment="1">
      <alignment vertical="center" readingOrder="1"/>
    </xf>
    <xf numFmtId="10" fontId="19" fillId="0" borderId="26" xfId="0" applyNumberFormat="1" applyFont="1" applyBorder="1" applyAlignment="1">
      <alignment horizontal="right" vertical="center" wrapText="1" readingOrder="1"/>
    </xf>
    <xf numFmtId="0" fontId="18" fillId="4" borderId="10" xfId="0" applyFont="1" applyFill="1" applyBorder="1" applyAlignment="1">
      <alignment horizontal="center" vertical="center" readingOrder="1"/>
    </xf>
    <xf numFmtId="0" fontId="18" fillId="4" borderId="10" xfId="0" applyFont="1" applyFill="1" applyBorder="1" applyAlignment="1">
      <alignment horizontal="left" vertical="center" wrapText="1" readingOrder="1"/>
    </xf>
    <xf numFmtId="4" fontId="18" fillId="4" borderId="10" xfId="0" applyNumberFormat="1" applyFont="1" applyFill="1" applyBorder="1" applyAlignment="1">
      <alignment horizontal="right" vertical="center" readingOrder="1"/>
    </xf>
    <xf numFmtId="10" fontId="18" fillId="4" borderId="10" xfId="0" applyNumberFormat="1" applyFont="1" applyFill="1" applyBorder="1" applyAlignment="1">
      <alignment horizontal="right" vertical="center" readingOrder="1"/>
    </xf>
    <xf numFmtId="0" fontId="18" fillId="4" borderId="10" xfId="0" applyFont="1" applyFill="1" applyBorder="1" applyAlignment="1">
      <alignment horizontal="left" vertical="center" readingOrder="1"/>
    </xf>
    <xf numFmtId="4" fontId="0" fillId="0" borderId="0" xfId="0" applyNumberFormat="1"/>
    <xf numFmtId="0" fontId="20" fillId="0" borderId="0" xfId="0" applyFont="1"/>
    <xf numFmtId="0" fontId="21" fillId="0" borderId="10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left" vertical="center" wrapText="1" readingOrder="1"/>
    </xf>
    <xf numFmtId="4" fontId="22" fillId="0" borderId="10" xfId="0" applyNumberFormat="1" applyFont="1" applyBorder="1" applyAlignment="1">
      <alignment horizontal="right" vertical="center" readingOrder="1"/>
    </xf>
    <xf numFmtId="10" fontId="22" fillId="0" borderId="10" xfId="0" applyNumberFormat="1" applyFont="1" applyBorder="1" applyAlignment="1">
      <alignment horizontal="right" vertical="center" readingOrder="1"/>
    </xf>
    <xf numFmtId="0" fontId="23" fillId="0" borderId="0" xfId="0" applyFont="1"/>
    <xf numFmtId="0" fontId="22" fillId="0" borderId="10" xfId="0" applyFont="1" applyBorder="1" applyAlignment="1">
      <alignment horizontal="left" vertical="center" readingOrder="1"/>
    </xf>
    <xf numFmtId="0" fontId="22" fillId="0" borderId="10" xfId="0" applyFont="1" applyBorder="1" applyAlignment="1">
      <alignment horizontal="left" vertical="center" wrapText="1" readingOrder="1"/>
    </xf>
    <xf numFmtId="0" fontId="21" fillId="0" borderId="10" xfId="0" applyFont="1" applyBorder="1" applyAlignment="1">
      <alignment horizontal="center" vertical="center" readingOrder="1"/>
    </xf>
    <xf numFmtId="0" fontId="18" fillId="0" borderId="10" xfId="0" applyFont="1" applyBorder="1" applyAlignment="1">
      <alignment horizontal="left" vertical="center" readingOrder="1"/>
    </xf>
    <xf numFmtId="4" fontId="18" fillId="0" borderId="10" xfId="0" applyNumberFormat="1" applyFont="1" applyBorder="1" applyAlignment="1">
      <alignment horizontal="right" vertical="center" readingOrder="1"/>
    </xf>
    <xf numFmtId="10" fontId="18" fillId="0" borderId="10" xfId="0" applyNumberFormat="1" applyFont="1" applyBorder="1" applyAlignment="1">
      <alignment horizontal="right" vertical="center" readingOrder="1"/>
    </xf>
    <xf numFmtId="0" fontId="24" fillId="4" borderId="10" xfId="0" applyFont="1" applyFill="1" applyBorder="1" applyAlignment="1">
      <alignment horizontal="center" vertical="center" readingOrder="1"/>
    </xf>
    <xf numFmtId="0" fontId="24" fillId="4" borderId="10" xfId="0" applyFont="1" applyFill="1" applyBorder="1" applyAlignment="1">
      <alignment horizontal="left" vertical="center" wrapText="1" readingOrder="1"/>
    </xf>
    <xf numFmtId="4" fontId="24" fillId="4" borderId="10" xfId="0" applyNumberFormat="1" applyFont="1" applyFill="1" applyBorder="1" applyAlignment="1">
      <alignment horizontal="right" vertical="center" readingOrder="1"/>
    </xf>
    <xf numFmtId="10" fontId="24" fillId="4" borderId="10" xfId="0" applyNumberFormat="1" applyFont="1" applyFill="1" applyBorder="1" applyAlignment="1">
      <alignment horizontal="right" vertical="center" readingOrder="1"/>
    </xf>
    <xf numFmtId="0" fontId="24" fillId="4" borderId="10" xfId="0" applyFont="1" applyFill="1" applyBorder="1" applyAlignment="1">
      <alignment horizontal="left" vertical="center" readingOrder="1"/>
    </xf>
    <xf numFmtId="0" fontId="24" fillId="5" borderId="10" xfId="0" applyFont="1" applyFill="1" applyBorder="1" applyAlignment="1">
      <alignment horizontal="left" vertical="center" readingOrder="1"/>
    </xf>
    <xf numFmtId="4" fontId="24" fillId="5" borderId="10" xfId="0" applyNumberFormat="1" applyFont="1" applyFill="1" applyBorder="1" applyAlignment="1">
      <alignment horizontal="right" vertical="center" readingOrder="1"/>
    </xf>
    <xf numFmtId="10" fontId="24" fillId="5" borderId="10" xfId="0" applyNumberFormat="1" applyFont="1" applyFill="1" applyBorder="1" applyAlignment="1">
      <alignment horizontal="right" vertical="center" readingOrder="1"/>
    </xf>
    <xf numFmtId="0" fontId="24" fillId="0" borderId="27" xfId="0" applyFont="1" applyBorder="1" applyAlignment="1">
      <alignment horizontal="center" vertical="center" readingOrder="1"/>
    </xf>
    <xf numFmtId="0" fontId="24" fillId="0" borderId="28" xfId="0" applyFont="1" applyBorder="1" applyAlignment="1">
      <alignment horizontal="left" vertical="center" wrapText="1" readingOrder="1"/>
    </xf>
    <xf numFmtId="4" fontId="24" fillId="0" borderId="28" xfId="0" applyNumberFormat="1" applyFont="1" applyBorder="1" applyAlignment="1">
      <alignment horizontal="right" vertical="center" readingOrder="1"/>
    </xf>
    <xf numFmtId="10" fontId="25" fillId="0" borderId="29" xfId="0" applyNumberFormat="1" applyFont="1" applyBorder="1" applyAlignment="1">
      <alignment horizontal="right" vertical="center" readingOrder="1"/>
    </xf>
    <xf numFmtId="0" fontId="25" fillId="0" borderId="30" xfId="0" applyFont="1" applyBorder="1" applyAlignment="1">
      <alignment horizontal="left" vertical="center" readingOrder="1"/>
    </xf>
    <xf numFmtId="0" fontId="25" fillId="0" borderId="31" xfId="0" applyFont="1" applyBorder="1" applyAlignment="1">
      <alignment horizontal="left" vertical="center" readingOrder="1"/>
    </xf>
    <xf numFmtId="4" fontId="25" fillId="0" borderId="31" xfId="0" applyNumberFormat="1" applyFont="1" applyBorder="1" applyAlignment="1">
      <alignment horizontal="right" vertical="center" readingOrder="1"/>
    </xf>
    <xf numFmtId="10" fontId="25" fillId="0" borderId="32" xfId="0" applyNumberFormat="1" applyFont="1" applyBorder="1" applyAlignment="1">
      <alignment horizontal="right" vertical="center" readingOrder="1"/>
    </xf>
    <xf numFmtId="4" fontId="24" fillId="2" borderId="34" xfId="0" applyNumberFormat="1" applyFont="1" applyFill="1" applyBorder="1" applyAlignment="1">
      <alignment horizontal="right" vertical="center" readingOrder="1"/>
    </xf>
    <xf numFmtId="10" fontId="24" fillId="2" borderId="35" xfId="0" applyNumberFormat="1" applyFont="1" applyFill="1" applyBorder="1" applyAlignment="1">
      <alignment horizontal="right" vertical="center" readingOrder="1"/>
    </xf>
    <xf numFmtId="10" fontId="24" fillId="2" borderId="11" xfId="0" applyNumberFormat="1" applyFont="1" applyFill="1" applyBorder="1" applyAlignment="1">
      <alignment horizontal="right" vertical="center" readingOrder="1"/>
    </xf>
    <xf numFmtId="4" fontId="24" fillId="2" borderId="14" xfId="0" applyNumberFormat="1" applyFont="1" applyFill="1" applyBorder="1" applyAlignment="1">
      <alignment horizontal="right" vertical="center" readingOrder="1"/>
    </xf>
    <xf numFmtId="10" fontId="24" fillId="2" borderId="15" xfId="0" applyNumberFormat="1" applyFont="1" applyFill="1" applyBorder="1" applyAlignment="1">
      <alignment horizontal="right" vertical="center" wrapText="1" readingOrder="1"/>
    </xf>
    <xf numFmtId="0" fontId="13" fillId="0" borderId="0" xfId="2" applyFont="1"/>
    <xf numFmtId="10" fontId="13" fillId="0" borderId="0" xfId="2" applyNumberFormat="1" applyFont="1"/>
    <xf numFmtId="0" fontId="26" fillId="0" borderId="0" xfId="2" applyFont="1"/>
    <xf numFmtId="0" fontId="27" fillId="0" borderId="0" xfId="2" applyFont="1"/>
    <xf numFmtId="0" fontId="19" fillId="0" borderId="0" xfId="0" applyFont="1"/>
    <xf numFmtId="10" fontId="19" fillId="0" borderId="0" xfId="0" applyNumberFormat="1" applyFont="1"/>
    <xf numFmtId="0" fontId="19" fillId="2" borderId="39" xfId="0" applyFont="1" applyFill="1" applyBorder="1" applyAlignment="1" applyProtection="1">
      <alignment horizontal="left" readingOrder="1"/>
      <protection locked="0"/>
    </xf>
    <xf numFmtId="0" fontId="19" fillId="2" borderId="40" xfId="0" applyFont="1" applyFill="1" applyBorder="1" applyAlignment="1" applyProtection="1">
      <alignment horizontal="left" readingOrder="1"/>
      <protection locked="0"/>
    </xf>
    <xf numFmtId="0" fontId="29" fillId="0" borderId="0" xfId="0" applyFont="1" applyAlignment="1" applyProtection="1">
      <alignment horizontal="left" readingOrder="1"/>
      <protection locked="0"/>
    </xf>
    <xf numFmtId="0" fontId="30" fillId="0" borderId="0" xfId="0" applyFont="1"/>
    <xf numFmtId="0" fontId="19" fillId="2" borderId="0" xfId="0" applyFont="1" applyFill="1" applyAlignment="1" applyProtection="1">
      <alignment readingOrder="1"/>
      <protection locked="0"/>
    </xf>
    <xf numFmtId="0" fontId="19" fillId="2" borderId="41" xfId="0" applyFont="1" applyFill="1" applyBorder="1" applyAlignment="1" applyProtection="1">
      <alignment readingOrder="1"/>
      <protection locked="0"/>
    </xf>
    <xf numFmtId="0" fontId="29" fillId="0" borderId="0" xfId="0" applyFont="1" applyAlignment="1" applyProtection="1">
      <alignment readingOrder="1"/>
      <protection locked="0"/>
    </xf>
    <xf numFmtId="0" fontId="31" fillId="0" borderId="0" xfId="2" applyFont="1"/>
    <xf numFmtId="4" fontId="19" fillId="2" borderId="0" xfId="0" applyNumberFormat="1" applyFont="1" applyFill="1" applyAlignment="1" applyProtection="1">
      <alignment readingOrder="1"/>
      <protection locked="0"/>
    </xf>
    <xf numFmtId="4" fontId="11" fillId="2" borderId="43" xfId="0" applyNumberFormat="1" applyFont="1" applyFill="1" applyBorder="1" applyAlignment="1" applyProtection="1">
      <alignment vertical="center" readingOrder="1"/>
      <protection locked="0"/>
    </xf>
    <xf numFmtId="4" fontId="30" fillId="0" borderId="0" xfId="0" applyNumberFormat="1" applyFont="1"/>
    <xf numFmtId="0" fontId="32" fillId="0" borderId="0" xfId="2" applyFont="1" applyAlignment="1">
      <alignment horizontal="left"/>
    </xf>
    <xf numFmtId="0" fontId="32" fillId="0" borderId="0" xfId="2" applyFont="1" applyAlignment="1">
      <alignment horizontal="center"/>
    </xf>
    <xf numFmtId="10" fontId="32" fillId="0" borderId="0" xfId="2" applyNumberFormat="1" applyFont="1" applyAlignment="1">
      <alignment horizontal="center"/>
    </xf>
    <xf numFmtId="0" fontId="13" fillId="0" borderId="0" xfId="0" applyFont="1"/>
    <xf numFmtId="0" fontId="19" fillId="3" borderId="4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10" fontId="19" fillId="3" borderId="6" xfId="0" applyNumberFormat="1" applyFont="1" applyFill="1" applyBorder="1" applyAlignment="1">
      <alignment horizontal="center" wrapText="1"/>
    </xf>
    <xf numFmtId="0" fontId="11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19" fillId="2" borderId="45" xfId="2" applyFont="1" applyFill="1" applyBorder="1" applyAlignment="1">
      <alignment horizontal="left" vertical="center"/>
    </xf>
    <xf numFmtId="0" fontId="19" fillId="2" borderId="46" xfId="2" applyFont="1" applyFill="1" applyBorder="1" applyAlignment="1">
      <alignment horizontal="left" vertical="center"/>
    </xf>
    <xf numFmtId="4" fontId="19" fillId="2" borderId="46" xfId="2" applyNumberFormat="1" applyFont="1" applyFill="1" applyBorder="1" applyAlignment="1">
      <alignment horizontal="right" vertical="center"/>
    </xf>
    <xf numFmtId="10" fontId="19" fillId="2" borderId="46" xfId="2" applyNumberFormat="1" applyFont="1" applyFill="1" applyBorder="1" applyAlignment="1">
      <alignment horizontal="right" vertical="center"/>
    </xf>
    <xf numFmtId="0" fontId="19" fillId="0" borderId="47" xfId="2" applyFont="1" applyBorder="1" applyAlignment="1">
      <alignment horizontal="left"/>
    </xf>
    <xf numFmtId="0" fontId="19" fillId="0" borderId="47" xfId="2" applyFont="1" applyBorder="1" applyAlignment="1">
      <alignment wrapText="1"/>
    </xf>
    <xf numFmtId="4" fontId="19" fillId="0" borderId="47" xfId="2" applyNumberFormat="1" applyFont="1" applyBorder="1" applyAlignment="1">
      <alignment horizontal="right" vertical="center"/>
    </xf>
    <xf numFmtId="10" fontId="19" fillId="0" borderId="47" xfId="2" applyNumberFormat="1" applyFont="1" applyBorder="1" applyAlignment="1">
      <alignment horizontal="right" vertical="center"/>
    </xf>
    <xf numFmtId="0" fontId="13" fillId="0" borderId="48" xfId="2" applyFont="1" applyBorder="1" applyAlignment="1">
      <alignment horizontal="left"/>
    </xf>
    <xf numFmtId="0" fontId="13" fillId="0" borderId="47" xfId="2" applyFont="1" applyBorder="1"/>
    <xf numFmtId="4" fontId="13" fillId="0" borderId="47" xfId="2" applyNumberFormat="1" applyFont="1" applyBorder="1" applyAlignment="1">
      <alignment horizontal="right"/>
    </xf>
    <xf numFmtId="10" fontId="13" fillId="0" borderId="47" xfId="2" applyNumberFormat="1" applyFont="1" applyBorder="1" applyAlignment="1">
      <alignment horizontal="right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4" fontId="19" fillId="3" borderId="49" xfId="2" applyNumberFormat="1" applyFont="1" applyFill="1" applyBorder="1" applyAlignment="1">
      <alignment vertical="center"/>
    </xf>
    <xf numFmtId="10" fontId="19" fillId="3" borderId="49" xfId="2" applyNumberFormat="1" applyFont="1" applyFill="1" applyBorder="1" applyAlignment="1">
      <alignment vertical="center"/>
    </xf>
    <xf numFmtId="0" fontId="19" fillId="5" borderId="0" xfId="2" applyFont="1" applyFill="1" applyAlignment="1">
      <alignment horizontal="left" vertical="center"/>
    </xf>
    <xf numFmtId="4" fontId="19" fillId="5" borderId="0" xfId="2" applyNumberFormat="1" applyFont="1" applyFill="1" applyAlignment="1">
      <alignment vertical="center"/>
    </xf>
    <xf numFmtId="10" fontId="19" fillId="5" borderId="0" xfId="2" applyNumberFormat="1" applyFont="1" applyFill="1" applyAlignment="1">
      <alignment vertical="center"/>
    </xf>
    <xf numFmtId="0" fontId="13" fillId="0" borderId="47" xfId="2" applyFont="1" applyBorder="1" applyAlignment="1">
      <alignment horizontal="left"/>
    </xf>
    <xf numFmtId="0" fontId="13" fillId="0" borderId="47" xfId="2" applyFont="1" applyBorder="1" applyAlignment="1">
      <alignment wrapText="1"/>
    </xf>
    <xf numFmtId="4" fontId="13" fillId="0" borderId="47" xfId="2" applyNumberFormat="1" applyFont="1" applyBorder="1" applyAlignment="1">
      <alignment horizontal="right" vertical="center"/>
    </xf>
    <xf numFmtId="10" fontId="13" fillId="0" borderId="47" xfId="2" applyNumberFormat="1" applyFont="1" applyBorder="1" applyAlignment="1">
      <alignment horizontal="right" vertical="center"/>
    </xf>
    <xf numFmtId="0" fontId="13" fillId="0" borderId="0" xfId="2" applyFont="1" applyAlignment="1">
      <alignment horizontal="left"/>
    </xf>
    <xf numFmtId="0" fontId="13" fillId="0" borderId="50" xfId="2" applyFont="1" applyBorder="1" applyAlignment="1">
      <alignment horizontal="left"/>
    </xf>
    <xf numFmtId="0" fontId="13" fillId="0" borderId="51" xfId="2" applyFont="1" applyBorder="1" applyAlignment="1">
      <alignment wrapText="1"/>
    </xf>
    <xf numFmtId="4" fontId="13" fillId="0" borderId="51" xfId="2" applyNumberFormat="1" applyFont="1" applyBorder="1" applyAlignment="1">
      <alignment horizontal="right" vertical="center"/>
    </xf>
    <xf numFmtId="0" fontId="13" fillId="0" borderId="52" xfId="2" applyFont="1" applyBorder="1" applyAlignment="1">
      <alignment horizontal="left"/>
    </xf>
    <xf numFmtId="0" fontId="13" fillId="0" borderId="53" xfId="2" applyFont="1" applyBorder="1"/>
    <xf numFmtId="4" fontId="13" fillId="0" borderId="53" xfId="2" applyNumberFormat="1" applyFont="1" applyBorder="1" applyAlignment="1">
      <alignment horizontal="right"/>
    </xf>
    <xf numFmtId="10" fontId="13" fillId="0" borderId="53" xfId="2" applyNumberFormat="1" applyFont="1" applyBorder="1" applyAlignment="1">
      <alignment horizontal="right"/>
    </xf>
    <xf numFmtId="0" fontId="19" fillId="4" borderId="50" xfId="2" applyFont="1" applyFill="1" applyBorder="1" applyAlignment="1">
      <alignment horizontal="left" vertical="center"/>
    </xf>
    <xf numFmtId="4" fontId="19" fillId="4" borderId="47" xfId="2" applyNumberFormat="1" applyFont="1" applyFill="1" applyBorder="1" applyAlignment="1">
      <alignment horizontal="right"/>
    </xf>
    <xf numFmtId="4" fontId="19" fillId="4" borderId="50" xfId="2" applyNumberFormat="1" applyFont="1" applyFill="1" applyBorder="1" applyAlignment="1">
      <alignment horizontal="right" vertical="center"/>
    </xf>
    <xf numFmtId="10" fontId="19" fillId="4" borderId="50" xfId="2" applyNumberFormat="1" applyFont="1" applyFill="1" applyBorder="1" applyAlignment="1">
      <alignment horizontal="right" vertical="center"/>
    </xf>
    <xf numFmtId="10" fontId="19" fillId="3" borderId="5" xfId="0" applyNumberFormat="1" applyFont="1" applyFill="1" applyBorder="1" applyAlignment="1">
      <alignment horizontal="center" wrapText="1"/>
    </xf>
    <xf numFmtId="0" fontId="19" fillId="0" borderId="0" xfId="2" applyFont="1" applyAlignment="1">
      <alignment horizontal="left" vertical="center"/>
    </xf>
    <xf numFmtId="4" fontId="19" fillId="0" borderId="0" xfId="2" applyNumberFormat="1" applyFont="1" applyAlignment="1">
      <alignment vertical="center"/>
    </xf>
    <xf numFmtId="10" fontId="19" fillId="0" borderId="0" xfId="2" applyNumberFormat="1" applyFont="1" applyAlignment="1">
      <alignment vertical="center"/>
    </xf>
    <xf numFmtId="10" fontId="13" fillId="0" borderId="0" xfId="0" applyNumberFormat="1" applyFont="1"/>
    <xf numFmtId="4" fontId="11" fillId="2" borderId="3" xfId="0" applyNumberFormat="1" applyFont="1" applyFill="1" applyBorder="1" applyAlignment="1" applyProtection="1">
      <alignment vertical="center" readingOrder="1"/>
      <protection locked="0"/>
    </xf>
    <xf numFmtId="10" fontId="18" fillId="2" borderId="43" xfId="2" applyNumberFormat="1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/>
    <xf numFmtId="10" fontId="35" fillId="0" borderId="0" xfId="0" applyNumberFormat="1" applyFont="1"/>
    <xf numFmtId="4" fontId="2" fillId="0" borderId="0" xfId="0" applyNumberFormat="1" applyFont="1"/>
    <xf numFmtId="0" fontId="19" fillId="3" borderId="54" xfId="0" applyFont="1" applyFill="1" applyBorder="1" applyAlignment="1">
      <alignment horizontal="right"/>
    </xf>
    <xf numFmtId="0" fontId="19" fillId="3" borderId="10" xfId="0" applyFont="1" applyFill="1" applyBorder="1"/>
    <xf numFmtId="4" fontId="19" fillId="3" borderId="10" xfId="0" applyNumberFormat="1" applyFont="1" applyFill="1" applyBorder="1" applyProtection="1">
      <protection locked="0"/>
    </xf>
    <xf numFmtId="10" fontId="19" fillId="3" borderId="11" xfId="0" applyNumberFormat="1" applyFont="1" applyFill="1" applyBorder="1" applyProtection="1">
      <protection locked="0"/>
    </xf>
    <xf numFmtId="0" fontId="19" fillId="6" borderId="54" xfId="0" applyFont="1" applyFill="1" applyBorder="1" applyAlignment="1">
      <alignment horizontal="right"/>
    </xf>
    <xf numFmtId="0" fontId="19" fillId="6" borderId="10" xfId="0" applyFont="1" applyFill="1" applyBorder="1"/>
    <xf numFmtId="4" fontId="19" fillId="6" borderId="10" xfId="0" applyNumberFormat="1" applyFont="1" applyFill="1" applyBorder="1" applyProtection="1">
      <protection locked="0"/>
    </xf>
    <xf numFmtId="4" fontId="19" fillId="6" borderId="55" xfId="0" applyNumberFormat="1" applyFont="1" applyFill="1" applyBorder="1" applyProtection="1">
      <protection locked="0"/>
    </xf>
    <xf numFmtId="10" fontId="19" fillId="6" borderId="11" xfId="0" applyNumberFormat="1" applyFont="1" applyFill="1" applyBorder="1" applyProtection="1">
      <protection locked="0"/>
    </xf>
    <xf numFmtId="0" fontId="19" fillId="0" borderId="54" xfId="0" applyFont="1" applyBorder="1"/>
    <xf numFmtId="0" fontId="19" fillId="0" borderId="10" xfId="0" applyFont="1" applyBorder="1"/>
    <xf numFmtId="4" fontId="19" fillId="0" borderId="10" xfId="0" applyNumberFormat="1" applyFont="1" applyBorder="1" applyProtection="1">
      <protection locked="0"/>
    </xf>
    <xf numFmtId="4" fontId="19" fillId="0" borderId="55" xfId="0" applyNumberFormat="1" applyFont="1" applyBorder="1" applyProtection="1">
      <protection locked="0"/>
    </xf>
    <xf numFmtId="10" fontId="19" fillId="0" borderId="11" xfId="0" applyNumberFormat="1" applyFont="1" applyBorder="1" applyProtection="1">
      <protection locked="0"/>
    </xf>
    <xf numFmtId="0" fontId="13" fillId="0" borderId="54" xfId="0" applyFont="1" applyBorder="1"/>
    <xf numFmtId="0" fontId="13" fillId="0" borderId="10" xfId="0" applyFont="1" applyBorder="1"/>
    <xf numFmtId="4" fontId="13" fillId="0" borderId="10" xfId="0" applyNumberFormat="1" applyFont="1" applyBorder="1" applyProtection="1">
      <protection locked="0"/>
    </xf>
    <xf numFmtId="4" fontId="13" fillId="0" borderId="10" xfId="0" applyNumberFormat="1" applyFont="1" applyBorder="1"/>
    <xf numFmtId="10" fontId="13" fillId="0" borderId="11" xfId="0" applyNumberFormat="1" applyFont="1" applyBorder="1"/>
    <xf numFmtId="4" fontId="19" fillId="0" borderId="10" xfId="0" applyNumberFormat="1" applyFont="1" applyBorder="1"/>
    <xf numFmtId="10" fontId="19" fillId="0" borderId="11" xfId="0" applyNumberFormat="1" applyFont="1" applyBorder="1"/>
    <xf numFmtId="0" fontId="19" fillId="6" borderId="54" xfId="0" applyFont="1" applyFill="1" applyBorder="1"/>
    <xf numFmtId="4" fontId="19" fillId="6" borderId="56" xfId="0" applyNumberFormat="1" applyFont="1" applyFill="1" applyBorder="1" applyProtection="1">
      <protection locked="0"/>
    </xf>
    <xf numFmtId="10" fontId="19" fillId="6" borderId="9" xfId="0" applyNumberFormat="1" applyFont="1" applyFill="1" applyBorder="1" applyProtection="1">
      <protection locked="0"/>
    </xf>
    <xf numFmtId="4" fontId="13" fillId="0" borderId="55" xfId="0" applyNumberFormat="1" applyFont="1" applyBorder="1" applyProtection="1">
      <protection locked="0"/>
    </xf>
    <xf numFmtId="0" fontId="13" fillId="0" borderId="54" xfId="0" applyFont="1" applyBorder="1" applyAlignment="1">
      <alignment horizontal="right"/>
    </xf>
    <xf numFmtId="4" fontId="20" fillId="0" borderId="0" xfId="0" applyNumberFormat="1" applyFont="1"/>
    <xf numFmtId="0" fontId="19" fillId="0" borderId="10" xfId="0" applyFont="1" applyBorder="1" applyAlignment="1">
      <alignment horizontal="left"/>
    </xf>
    <xf numFmtId="10" fontId="13" fillId="0" borderId="11" xfId="0" applyNumberFormat="1" applyFont="1" applyBorder="1" applyProtection="1">
      <protection locked="0"/>
    </xf>
    <xf numFmtId="0" fontId="19" fillId="3" borderId="54" xfId="0" applyFont="1" applyFill="1" applyBorder="1"/>
    <xf numFmtId="4" fontId="19" fillId="3" borderId="55" xfId="0" applyNumberFormat="1" applyFont="1" applyFill="1" applyBorder="1" applyProtection="1">
      <protection locked="0"/>
    </xf>
    <xf numFmtId="4" fontId="19" fillId="6" borderId="10" xfId="0" applyNumberFormat="1" applyFont="1" applyFill="1" applyBorder="1"/>
    <xf numFmtId="10" fontId="19" fillId="6" borderId="11" xfId="0" applyNumberFormat="1" applyFont="1" applyFill="1" applyBorder="1"/>
    <xf numFmtId="0" fontId="19" fillId="0" borderId="54" xfId="0" applyFont="1" applyBorder="1" applyAlignment="1">
      <alignment horizontal="right"/>
    </xf>
    <xf numFmtId="0" fontId="19" fillId="3" borderId="44" xfId="0" applyFont="1" applyFill="1" applyBorder="1"/>
    <xf numFmtId="0" fontId="19" fillId="3" borderId="5" xfId="0" applyFont="1" applyFill="1" applyBorder="1"/>
    <xf numFmtId="4" fontId="19" fillId="3" borderId="5" xfId="0" applyNumberFormat="1" applyFont="1" applyFill="1" applyBorder="1"/>
    <xf numFmtId="10" fontId="19" fillId="3" borderId="6" xfId="0" applyNumberFormat="1" applyFont="1" applyFill="1" applyBorder="1"/>
    <xf numFmtId="0" fontId="19" fillId="5" borderId="0" xfId="0" applyFont="1" applyFill="1"/>
    <xf numFmtId="165" fontId="19" fillId="5" borderId="0" xfId="0" applyNumberFormat="1" applyFont="1" applyFill="1"/>
    <xf numFmtId="10" fontId="19" fillId="5" borderId="0" xfId="0" applyNumberFormat="1" applyFont="1" applyFill="1"/>
    <xf numFmtId="0" fontId="19" fillId="2" borderId="44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 wrapText="1"/>
    </xf>
    <xf numFmtId="4" fontId="19" fillId="2" borderId="5" xfId="0" applyNumberFormat="1" applyFont="1" applyFill="1" applyBorder="1" applyAlignment="1">
      <alignment horizontal="right" vertical="center"/>
    </xf>
    <xf numFmtId="4" fontId="19" fillId="2" borderId="5" xfId="0" applyNumberFormat="1" applyFont="1" applyFill="1" applyBorder="1" applyAlignment="1">
      <alignment horizontal="right"/>
    </xf>
    <xf numFmtId="0" fontId="13" fillId="5" borderId="44" xfId="0" applyFont="1" applyFill="1" applyBorder="1" applyAlignment="1">
      <alignment horizontal="left"/>
    </xf>
    <xf numFmtId="0" fontId="13" fillId="5" borderId="5" xfId="0" applyFont="1" applyFill="1" applyBorder="1" applyAlignment="1">
      <alignment horizontal="left" wrapText="1"/>
    </xf>
    <xf numFmtId="4" fontId="13" fillId="5" borderId="5" xfId="0" applyNumberFormat="1" applyFont="1" applyFill="1" applyBorder="1" applyAlignment="1">
      <alignment horizontal="right"/>
    </xf>
    <xf numFmtId="0" fontId="19" fillId="4" borderId="44" xfId="0" applyFont="1" applyFill="1" applyBorder="1" applyAlignment="1">
      <alignment horizontal="left"/>
    </xf>
    <xf numFmtId="0" fontId="19" fillId="4" borderId="5" xfId="0" applyFont="1" applyFill="1" applyBorder="1" applyAlignment="1">
      <alignment horizontal="left" wrapText="1"/>
    </xf>
    <xf numFmtId="2" fontId="19" fillId="4" borderId="5" xfId="0" applyNumberFormat="1" applyFont="1" applyFill="1" applyBorder="1" applyAlignment="1">
      <alignment horizontal="right"/>
    </xf>
    <xf numFmtId="4" fontId="19" fillId="4" borderId="5" xfId="0" applyNumberFormat="1" applyFont="1" applyFill="1" applyBorder="1" applyAlignment="1">
      <alignment horizontal="right"/>
    </xf>
    <xf numFmtId="0" fontId="19" fillId="5" borderId="44" xfId="0" applyFont="1" applyFill="1" applyBorder="1" applyAlignment="1">
      <alignment horizontal="left"/>
    </xf>
    <xf numFmtId="0" fontId="19" fillId="5" borderId="5" xfId="0" applyFont="1" applyFill="1" applyBorder="1" applyAlignment="1">
      <alignment horizontal="left" wrapText="1"/>
    </xf>
    <xf numFmtId="2" fontId="19" fillId="5" borderId="5" xfId="0" applyNumberFormat="1" applyFont="1" applyFill="1" applyBorder="1" applyAlignment="1">
      <alignment horizontal="right"/>
    </xf>
    <xf numFmtId="4" fontId="19" fillId="5" borderId="5" xfId="0" applyNumberFormat="1" applyFont="1" applyFill="1" applyBorder="1" applyAlignment="1">
      <alignment horizontal="right"/>
    </xf>
    <xf numFmtId="10" fontId="19" fillId="5" borderId="46" xfId="2" applyNumberFormat="1" applyFont="1" applyFill="1" applyBorder="1" applyAlignment="1">
      <alignment horizontal="right" vertical="center"/>
    </xf>
    <xf numFmtId="2" fontId="13" fillId="5" borderId="5" xfId="0" applyNumberFormat="1" applyFont="1" applyFill="1" applyBorder="1" applyAlignment="1">
      <alignment horizontal="right"/>
    </xf>
    <xf numFmtId="10" fontId="13" fillId="5" borderId="46" xfId="2" applyNumberFormat="1" applyFont="1" applyFill="1" applyBorder="1" applyAlignment="1">
      <alignment horizontal="right" vertical="center"/>
    </xf>
    <xf numFmtId="0" fontId="19" fillId="4" borderId="52" xfId="2" applyFont="1" applyFill="1" applyBorder="1" applyAlignment="1">
      <alignment horizontal="left"/>
    </xf>
    <xf numFmtId="0" fontId="19" fillId="4" borderId="53" xfId="2" applyFont="1" applyFill="1" applyBorder="1"/>
    <xf numFmtId="4" fontId="13" fillId="4" borderId="53" xfId="2" applyNumberFormat="1" applyFont="1" applyFill="1" applyBorder="1" applyAlignment="1">
      <alignment horizontal="right"/>
    </xf>
    <xf numFmtId="4" fontId="19" fillId="4" borderId="53" xfId="2" applyNumberFormat="1" applyFont="1" applyFill="1" applyBorder="1" applyAlignment="1">
      <alignment horizontal="right"/>
    </xf>
    <xf numFmtId="0" fontId="27" fillId="5" borderId="0" xfId="2" applyFont="1" applyFill="1"/>
    <xf numFmtId="0" fontId="19" fillId="0" borderId="52" xfId="2" applyFont="1" applyBorder="1" applyAlignment="1">
      <alignment horizontal="left"/>
    </xf>
    <xf numFmtId="0" fontId="19" fillId="0" borderId="53" xfId="2" applyFont="1" applyBorder="1"/>
    <xf numFmtId="4" fontId="19" fillId="0" borderId="53" xfId="2" applyNumberFormat="1" applyFont="1" applyBorder="1" applyAlignment="1">
      <alignment horizontal="right"/>
    </xf>
    <xf numFmtId="0" fontId="26" fillId="5" borderId="0" xfId="2" applyFont="1" applyFill="1"/>
    <xf numFmtId="0" fontId="19" fillId="5" borderId="54" xfId="0" applyFont="1" applyFill="1" applyBorder="1"/>
    <xf numFmtId="0" fontId="19" fillId="5" borderId="10" xfId="0" applyFont="1" applyFill="1" applyBorder="1"/>
    <xf numFmtId="4" fontId="19" fillId="5" borderId="10" xfId="0" applyNumberFormat="1" applyFont="1" applyFill="1" applyBorder="1" applyProtection="1">
      <protection locked="0"/>
    </xf>
    <xf numFmtId="4" fontId="19" fillId="5" borderId="10" xfId="0" applyNumberFormat="1" applyFont="1" applyFill="1" applyBorder="1"/>
    <xf numFmtId="10" fontId="19" fillId="5" borderId="11" xfId="0" applyNumberFormat="1" applyFont="1" applyFill="1" applyBorder="1"/>
    <xf numFmtId="0" fontId="20" fillId="0" borderId="0" xfId="0" applyFont="1" applyAlignment="1">
      <alignment horizontal="right"/>
    </xf>
    <xf numFmtId="0" fontId="13" fillId="5" borderId="54" xfId="0" applyFont="1" applyFill="1" applyBorder="1"/>
    <xf numFmtId="0" fontId="13" fillId="5" borderId="10" xfId="0" applyFont="1" applyFill="1" applyBorder="1"/>
    <xf numFmtId="4" fontId="13" fillId="5" borderId="10" xfId="0" applyNumberFormat="1" applyFont="1" applyFill="1" applyBorder="1" applyProtection="1">
      <protection locked="0"/>
    </xf>
    <xf numFmtId="4" fontId="13" fillId="5" borderId="10" xfId="0" applyNumberFormat="1" applyFont="1" applyFill="1" applyBorder="1"/>
    <xf numFmtId="10" fontId="13" fillId="5" borderId="11" xfId="0" applyNumberFormat="1" applyFont="1" applyFill="1" applyBorder="1"/>
    <xf numFmtId="4" fontId="19" fillId="5" borderId="55" xfId="0" applyNumberFormat="1" applyFont="1" applyFill="1" applyBorder="1" applyProtection="1">
      <protection locked="0"/>
    </xf>
    <xf numFmtId="10" fontId="19" fillId="5" borderId="11" xfId="0" applyNumberFormat="1" applyFont="1" applyFill="1" applyBorder="1" applyProtection="1">
      <protection locked="0"/>
    </xf>
    <xf numFmtId="4" fontId="19" fillId="0" borderId="0" xfId="0" applyNumberFormat="1" applyFont="1" applyProtection="1">
      <protection locked="0"/>
    </xf>
    <xf numFmtId="0" fontId="19" fillId="3" borderId="10" xfId="0" applyFont="1" applyFill="1" applyBorder="1" applyAlignment="1">
      <alignment horizontal="left"/>
    </xf>
    <xf numFmtId="0" fontId="36" fillId="4" borderId="54" xfId="0" applyFont="1" applyFill="1" applyBorder="1"/>
    <xf numFmtId="0" fontId="36" fillId="4" borderId="10" xfId="0" applyFont="1" applyFill="1" applyBorder="1"/>
    <xf numFmtId="4" fontId="36" fillId="4" borderId="10" xfId="0" applyNumberFormat="1" applyFont="1" applyFill="1" applyBorder="1" applyProtection="1">
      <protection locked="0"/>
    </xf>
    <xf numFmtId="4" fontId="19" fillId="4" borderId="10" xfId="0" applyNumberFormat="1" applyFont="1" applyFill="1" applyBorder="1" applyProtection="1">
      <protection locked="0"/>
    </xf>
    <xf numFmtId="10" fontId="19" fillId="4" borderId="11" xfId="0" applyNumberFormat="1" applyFont="1" applyFill="1" applyBorder="1" applyProtection="1">
      <protection locked="0"/>
    </xf>
    <xf numFmtId="0" fontId="36" fillId="0" borderId="54" xfId="0" applyFont="1" applyBorder="1" applyAlignment="1">
      <alignment horizontal="right"/>
    </xf>
    <xf numFmtId="0" fontId="36" fillId="0" borderId="10" xfId="0" applyFont="1" applyBorder="1"/>
    <xf numFmtId="0" fontId="37" fillId="0" borderId="54" xfId="0" applyFont="1" applyBorder="1" applyAlignment="1">
      <alignment horizontal="right"/>
    </xf>
    <xf numFmtId="0" fontId="37" fillId="0" borderId="10" xfId="0" applyFont="1" applyBorder="1"/>
    <xf numFmtId="4" fontId="19" fillId="0" borderId="55" xfId="0" applyNumberFormat="1" applyFont="1" applyBorder="1"/>
    <xf numFmtId="4" fontId="13" fillId="0" borderId="56" xfId="0" applyNumberFormat="1" applyFont="1" applyBorder="1" applyProtection="1">
      <protection locked="0"/>
    </xf>
    <xf numFmtId="4" fontId="13" fillId="0" borderId="56" xfId="0" applyNumberFormat="1" applyFont="1" applyBorder="1"/>
    <xf numFmtId="10" fontId="13" fillId="0" borderId="9" xfId="0" applyNumberFormat="1" applyFont="1" applyBorder="1"/>
    <xf numFmtId="0" fontId="13" fillId="6" borderId="54" xfId="0" applyFont="1" applyFill="1" applyBorder="1"/>
    <xf numFmtId="4" fontId="19" fillId="0" borderId="56" xfId="0" applyNumberFormat="1" applyFont="1" applyBorder="1" applyProtection="1">
      <protection locked="0"/>
    </xf>
    <xf numFmtId="10" fontId="19" fillId="0" borderId="9" xfId="0" applyNumberFormat="1" applyFont="1" applyBorder="1" applyProtection="1">
      <protection locked="0"/>
    </xf>
    <xf numFmtId="0" fontId="13" fillId="6" borderId="10" xfId="0" applyFont="1" applyFill="1" applyBorder="1" applyAlignment="1">
      <alignment wrapText="1"/>
    </xf>
    <xf numFmtId="0" fontId="36" fillId="7" borderId="58" xfId="0" applyFont="1" applyFill="1" applyBorder="1"/>
    <xf numFmtId="0" fontId="36" fillId="7" borderId="32" xfId="0" applyFont="1" applyFill="1" applyBorder="1"/>
    <xf numFmtId="4" fontId="36" fillId="7" borderId="59" xfId="0" applyNumberFormat="1" applyFont="1" applyFill="1" applyBorder="1" applyProtection="1">
      <protection locked="0"/>
    </xf>
    <xf numFmtId="4" fontId="36" fillId="7" borderId="32" xfId="0" applyNumberFormat="1" applyFont="1" applyFill="1" applyBorder="1"/>
    <xf numFmtId="165" fontId="19" fillId="0" borderId="0" xfId="0" applyNumberFormat="1" applyFont="1"/>
    <xf numFmtId="4" fontId="19" fillId="2" borderId="10" xfId="0" applyNumberFormat="1" applyFont="1" applyFill="1" applyBorder="1" applyProtection="1">
      <protection locked="0"/>
    </xf>
    <xf numFmtId="4" fontId="19" fillId="3" borderId="10" xfId="0" applyNumberFormat="1" applyFont="1" applyFill="1" applyBorder="1"/>
    <xf numFmtId="10" fontId="19" fillId="3" borderId="11" xfId="0" applyNumberFormat="1" applyFont="1" applyFill="1" applyBorder="1"/>
    <xf numFmtId="0" fontId="19" fillId="2" borderId="54" xfId="0" applyFont="1" applyFill="1" applyBorder="1"/>
    <xf numFmtId="0" fontId="36" fillId="2" borderId="10" xfId="0" applyFont="1" applyFill="1" applyBorder="1"/>
    <xf numFmtId="4" fontId="19" fillId="2" borderId="10" xfId="0" applyNumberFormat="1" applyFont="1" applyFill="1" applyBorder="1"/>
    <xf numFmtId="10" fontId="19" fillId="2" borderId="11" xfId="0" applyNumberFormat="1" applyFont="1" applyFill="1" applyBorder="1"/>
    <xf numFmtId="0" fontId="11" fillId="0" borderId="7" xfId="1" applyFont="1" applyBorder="1" applyAlignment="1">
      <alignment horizontal="left" wrapText="1"/>
    </xf>
    <xf numFmtId="0" fontId="11" fillId="0" borderId="13" xfId="1" applyFont="1" applyBorder="1" applyAlignment="1">
      <alignment horizontal="left" wrapText="1"/>
    </xf>
    <xf numFmtId="0" fontId="11" fillId="3" borderId="3" xfId="1" applyFont="1" applyFill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9" fillId="0" borderId="16" xfId="1" applyFont="1" applyBorder="1" applyAlignment="1">
      <alignment horizontal="left" wrapText="1"/>
    </xf>
    <xf numFmtId="0" fontId="9" fillId="0" borderId="17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19" fillId="0" borderId="23" xfId="0" applyFont="1" applyBorder="1" applyAlignment="1">
      <alignment horizontal="center" vertical="center" readingOrder="1"/>
    </xf>
    <xf numFmtId="0" fontId="24" fillId="2" borderId="33" xfId="0" applyFont="1" applyFill="1" applyBorder="1" applyAlignment="1">
      <alignment horizontal="center" vertical="center" wrapText="1" readingOrder="1"/>
    </xf>
    <xf numFmtId="0" fontId="24" fillId="2" borderId="36" xfId="0" applyFont="1" applyFill="1" applyBorder="1" applyAlignment="1">
      <alignment horizontal="center" vertical="center" wrapText="1" readingOrder="1"/>
    </xf>
    <xf numFmtId="0" fontId="24" fillId="2" borderId="37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4" fontId="18" fillId="2" borderId="19" xfId="0" applyNumberFormat="1" applyFont="1" applyFill="1" applyBorder="1" applyAlignment="1">
      <alignment horizontal="center" vertical="center" wrapText="1" readingOrder="1"/>
    </xf>
    <xf numFmtId="10" fontId="18" fillId="2" borderId="21" xfId="0" applyNumberFormat="1" applyFont="1" applyFill="1" applyBorder="1" applyAlignment="1">
      <alignment horizontal="center" vertical="center" wrapText="1" readingOrder="1"/>
    </xf>
    <xf numFmtId="0" fontId="19" fillId="3" borderId="49" xfId="2" applyFont="1" applyFill="1" applyBorder="1" applyAlignment="1">
      <alignment horizontal="left" vertical="center"/>
    </xf>
    <xf numFmtId="0" fontId="19" fillId="2" borderId="24" xfId="0" applyFont="1" applyFill="1" applyBorder="1" applyAlignment="1" applyProtection="1">
      <alignment horizontal="left" wrapText="1" readingOrder="1"/>
      <protection locked="0"/>
    </xf>
    <xf numFmtId="0" fontId="19" fillId="2" borderId="42" xfId="0" applyFont="1" applyFill="1" applyBorder="1" applyAlignment="1" applyProtection="1">
      <alignment horizontal="left" wrapText="1" readingOrder="1"/>
      <protection locked="0"/>
    </xf>
    <xf numFmtId="0" fontId="19" fillId="0" borderId="0" xfId="2" applyFont="1" applyAlignment="1">
      <alignment horizontal="center"/>
    </xf>
    <xf numFmtId="0" fontId="28" fillId="0" borderId="0" xfId="0" applyFont="1" applyAlignment="1">
      <alignment horizontal="center"/>
    </xf>
    <xf numFmtId="0" fontId="19" fillId="2" borderId="38" xfId="0" applyFont="1" applyFill="1" applyBorder="1" applyAlignment="1" applyProtection="1">
      <alignment horizontal="left" wrapText="1" readingOrder="1"/>
      <protection locked="0"/>
    </xf>
    <xf numFmtId="0" fontId="19" fillId="2" borderId="24" xfId="0" applyFont="1" applyFill="1" applyBorder="1" applyAlignment="1" applyProtection="1">
      <alignment wrapText="1" readingOrder="1"/>
      <protection locked="0"/>
    </xf>
    <xf numFmtId="0" fontId="19" fillId="3" borderId="57" xfId="2" applyFont="1" applyFill="1" applyBorder="1" applyAlignment="1">
      <alignment horizontal="left" vertical="center"/>
    </xf>
    <xf numFmtId="0" fontId="19" fillId="2" borderId="46" xfId="0" applyFont="1" applyFill="1" applyBorder="1" applyAlignment="1" applyProtection="1">
      <alignment horizontal="left" wrapText="1" readingOrder="1"/>
      <protection locked="0"/>
    </xf>
  </cellXfs>
  <cellStyles count="3">
    <cellStyle name="Normalno" xfId="0" builtinId="0"/>
    <cellStyle name="Normalno 2" xfId="1" xr:uid="{00000000-0005-0000-0000-000006000000}"/>
    <cellStyle name="Normalno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DAE3F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110" zoomScaleNormal="110" workbookViewId="0">
      <selection activeCell="L8" sqref="L8"/>
    </sheetView>
  </sheetViews>
  <sheetFormatPr defaultColWidth="11.42578125" defaultRowHeight="15.75" x14ac:dyDescent="0.25"/>
  <cols>
    <col min="1" max="2" width="4.28515625" style="2" customWidth="1"/>
    <col min="3" max="3" width="5.5703125" style="2" customWidth="1"/>
    <col min="4" max="4" width="5.28515625" style="3" customWidth="1"/>
    <col min="5" max="5" width="44" style="2" customWidth="1"/>
    <col min="6" max="6" width="15.28515625" style="2" customWidth="1"/>
    <col min="7" max="7" width="17.28515625" style="2" customWidth="1"/>
    <col min="8" max="8" width="18" style="2" customWidth="1"/>
    <col min="9" max="9" width="11.42578125" style="4"/>
    <col min="10" max="10" width="26.140625" style="5" customWidth="1"/>
    <col min="11" max="11" width="11.42578125" style="5"/>
    <col min="12" max="12" width="13.42578125" style="6" customWidth="1"/>
    <col min="13" max="16384" width="11.42578125" style="5"/>
  </cols>
  <sheetData>
    <row r="1" spans="1:12" ht="37.5" customHeight="1" x14ac:dyDescent="0.3">
      <c r="A1" s="280" t="s">
        <v>170</v>
      </c>
      <c r="B1" s="280"/>
      <c r="C1" s="280"/>
      <c r="D1" s="280"/>
      <c r="E1" s="280"/>
      <c r="F1" s="280"/>
      <c r="G1" s="280"/>
      <c r="H1" s="280"/>
    </row>
    <row r="2" spans="1:12" s="7" customFormat="1" ht="47.25" customHeight="1" x14ac:dyDescent="0.3">
      <c r="A2" s="281" t="s">
        <v>0</v>
      </c>
      <c r="B2" s="281"/>
      <c r="C2" s="281"/>
      <c r="D2" s="281"/>
      <c r="E2" s="281"/>
      <c r="F2" s="281"/>
      <c r="G2" s="281"/>
      <c r="H2" s="281"/>
      <c r="I2" s="4"/>
      <c r="L2" s="8"/>
    </row>
    <row r="3" spans="1:12" ht="18.75" x14ac:dyDescent="0.25">
      <c r="A3" s="276"/>
      <c r="B3" s="276"/>
      <c r="C3" s="276"/>
      <c r="D3" s="276"/>
      <c r="E3" s="276"/>
      <c r="F3" s="276"/>
      <c r="G3" s="276"/>
      <c r="H3" s="276"/>
    </row>
    <row r="4" spans="1:12" ht="25.5" customHeight="1" x14ac:dyDescent="0.25">
      <c r="A4" s="282" t="s">
        <v>1</v>
      </c>
      <c r="B4" s="282"/>
      <c r="C4" s="282"/>
      <c r="D4" s="282"/>
      <c r="E4" s="282"/>
      <c r="F4" s="282"/>
      <c r="G4" s="282"/>
      <c r="H4" s="282"/>
    </row>
    <row r="5" spans="1:12" ht="26.25" x14ac:dyDescent="0.25">
      <c r="A5" s="9"/>
      <c r="B5" s="10"/>
      <c r="C5" s="11"/>
      <c r="D5" s="12"/>
      <c r="E5" s="13"/>
      <c r="F5" s="14" t="s">
        <v>2</v>
      </c>
      <c r="G5" s="14" t="s">
        <v>3</v>
      </c>
      <c r="H5" s="14" t="s">
        <v>4</v>
      </c>
      <c r="I5" s="15" t="s">
        <v>5</v>
      </c>
    </row>
    <row r="6" spans="1:12" ht="15.75" customHeight="1" x14ac:dyDescent="0.25">
      <c r="A6" s="273" t="s">
        <v>6</v>
      </c>
      <c r="B6" s="273"/>
      <c r="C6" s="273"/>
      <c r="D6" s="273"/>
      <c r="E6" s="273"/>
      <c r="F6" s="16">
        <v>9239587.3300000001</v>
      </c>
      <c r="G6" s="16">
        <v>10949027.439999999</v>
      </c>
      <c r="H6" s="16">
        <v>4169398.23</v>
      </c>
      <c r="I6" s="17">
        <f>IFERROR(H6/G6,0)</f>
        <v>0.38080078370869441</v>
      </c>
    </row>
    <row r="7" spans="1:12" ht="15.75" customHeight="1" x14ac:dyDescent="0.25">
      <c r="A7" s="273" t="s">
        <v>7</v>
      </c>
      <c r="B7" s="273"/>
      <c r="C7" s="273"/>
      <c r="D7" s="273"/>
      <c r="E7" s="273"/>
      <c r="F7" s="18">
        <v>9239587.3300000001</v>
      </c>
      <c r="G7" s="18">
        <v>10949027.439999999</v>
      </c>
      <c r="H7" s="16">
        <v>4169399.23</v>
      </c>
      <c r="I7" s="19">
        <f>IFERROR(H7/G7,0)</f>
        <v>0.38080087504100729</v>
      </c>
    </row>
    <row r="8" spans="1:12" x14ac:dyDescent="0.25">
      <c r="A8" s="279" t="s">
        <v>8</v>
      </c>
      <c r="B8" s="279"/>
      <c r="C8" s="279"/>
      <c r="D8" s="279"/>
      <c r="E8" s="279"/>
      <c r="F8" s="18">
        <v>0</v>
      </c>
      <c r="G8" s="18">
        <v>0</v>
      </c>
      <c r="H8" s="18">
        <f>0</f>
        <v>0</v>
      </c>
      <c r="I8" s="20" t="s">
        <v>9</v>
      </c>
    </row>
    <row r="9" spans="1:12" x14ac:dyDescent="0.25">
      <c r="A9" s="1" t="s">
        <v>10</v>
      </c>
      <c r="B9" s="21"/>
      <c r="C9" s="21"/>
      <c r="D9" s="21"/>
      <c r="E9" s="21"/>
      <c r="F9" s="18">
        <v>9017707.3200000003</v>
      </c>
      <c r="G9" s="18">
        <v>10949027.439999999</v>
      </c>
      <c r="H9" s="18">
        <v>4910968.68</v>
      </c>
      <c r="I9" s="20">
        <f>IFERROR(H9/G9,0)</f>
        <v>0.44853012807866338</v>
      </c>
    </row>
    <row r="10" spans="1:12" ht="15.75" customHeight="1" x14ac:dyDescent="0.25">
      <c r="A10" s="273" t="s">
        <v>11</v>
      </c>
      <c r="B10" s="273"/>
      <c r="C10" s="273"/>
      <c r="D10" s="273"/>
      <c r="E10" s="273"/>
      <c r="F10" s="18">
        <v>8583771.0199999996</v>
      </c>
      <c r="G10" s="18">
        <v>10225421.25</v>
      </c>
      <c r="H10" s="18">
        <v>4756088.17</v>
      </c>
      <c r="I10" s="19">
        <f>IFERROR(H10/G10,0)</f>
        <v>0.46512393511416461</v>
      </c>
    </row>
    <row r="11" spans="1:12" x14ac:dyDescent="0.25">
      <c r="A11" s="279" t="s">
        <v>12</v>
      </c>
      <c r="B11" s="279"/>
      <c r="C11" s="279"/>
      <c r="D11" s="279"/>
      <c r="E11" s="279"/>
      <c r="F11" s="18">
        <v>433936.3</v>
      </c>
      <c r="G11" s="18">
        <v>723606.19</v>
      </c>
      <c r="H11" s="18">
        <v>154880.51</v>
      </c>
      <c r="I11" s="19">
        <f>IFERROR(H11/G11,0)</f>
        <v>0.21403978039491345</v>
      </c>
    </row>
    <row r="12" spans="1:12" ht="15.75" customHeight="1" x14ac:dyDescent="0.25">
      <c r="A12" s="274" t="s">
        <v>13</v>
      </c>
      <c r="B12" s="274"/>
      <c r="C12" s="274"/>
      <c r="D12" s="274"/>
      <c r="E12" s="274"/>
      <c r="F12" s="22">
        <v>221880.01</v>
      </c>
      <c r="G12" s="22">
        <f>+G6-G9</f>
        <v>0</v>
      </c>
      <c r="H12" s="22">
        <f>+H6-H9</f>
        <v>-741570.44999999972</v>
      </c>
      <c r="I12" s="23" t="s">
        <v>9</v>
      </c>
      <c r="J12" s="24"/>
    </row>
    <row r="13" spans="1:12" ht="25.5" customHeight="1" x14ac:dyDescent="0.25">
      <c r="A13" s="276"/>
      <c r="B13" s="276"/>
      <c r="C13" s="276"/>
      <c r="D13" s="276"/>
      <c r="E13" s="276"/>
      <c r="F13" s="276"/>
      <c r="G13" s="276"/>
      <c r="H13" s="276"/>
    </row>
    <row r="14" spans="1:12" ht="27.75" customHeight="1" x14ac:dyDescent="0.25">
      <c r="A14" s="25"/>
      <c r="B14" s="10"/>
      <c r="C14" s="11"/>
      <c r="D14" s="12"/>
      <c r="E14" s="13"/>
      <c r="F14" s="14" t="s">
        <v>2</v>
      </c>
      <c r="G14" s="14" t="s">
        <v>3</v>
      </c>
      <c r="H14" s="14" t="s">
        <v>4</v>
      </c>
      <c r="I14" s="5"/>
    </row>
    <row r="15" spans="1:12" ht="15.75" customHeight="1" x14ac:dyDescent="0.25">
      <c r="A15" s="277" t="s">
        <v>14</v>
      </c>
      <c r="B15" s="277"/>
      <c r="C15" s="277"/>
      <c r="D15" s="277"/>
      <c r="E15" s="277"/>
      <c r="F15" s="16">
        <v>81912.55</v>
      </c>
      <c r="G15" s="16">
        <v>303792.56</v>
      </c>
      <c r="H15" s="26">
        <v>0</v>
      </c>
      <c r="I15" s="5"/>
    </row>
    <row r="16" spans="1:12" ht="15.75" customHeight="1" x14ac:dyDescent="0.25">
      <c r="A16" s="278" t="s">
        <v>15</v>
      </c>
      <c r="B16" s="278"/>
      <c r="C16" s="278"/>
      <c r="D16" s="278"/>
      <c r="E16" s="278"/>
      <c r="F16" s="22">
        <v>0</v>
      </c>
      <c r="G16" s="22">
        <v>0</v>
      </c>
      <c r="H16" s="27">
        <f>H12</f>
        <v>-741570.44999999972</v>
      </c>
      <c r="I16" s="5"/>
    </row>
    <row r="17" spans="1:12" ht="25.5" customHeight="1" x14ac:dyDescent="0.25">
      <c r="A17" s="276"/>
      <c r="B17" s="276"/>
      <c r="C17" s="276"/>
      <c r="D17" s="276"/>
      <c r="E17" s="276"/>
      <c r="F17" s="276"/>
      <c r="G17" s="276"/>
      <c r="H17" s="276"/>
      <c r="I17" s="28"/>
      <c r="J17" s="28"/>
      <c r="K17" s="28"/>
      <c r="L17" s="29"/>
    </row>
    <row r="18" spans="1:12" ht="27.75" customHeight="1" x14ac:dyDescent="0.25">
      <c r="A18" s="9"/>
      <c r="B18" s="10"/>
      <c r="C18" s="11"/>
      <c r="D18" s="12"/>
      <c r="E18" s="13"/>
      <c r="F18" s="14" t="s">
        <v>2</v>
      </c>
      <c r="G18" s="14" t="s">
        <v>3</v>
      </c>
      <c r="H18" s="14" t="s">
        <v>4</v>
      </c>
      <c r="I18" s="28"/>
      <c r="J18" s="28"/>
      <c r="K18" s="28"/>
      <c r="L18" s="29"/>
    </row>
    <row r="19" spans="1:12" ht="17.45" customHeight="1" x14ac:dyDescent="0.25">
      <c r="A19" s="273" t="s">
        <v>16</v>
      </c>
      <c r="B19" s="273"/>
      <c r="C19" s="273"/>
      <c r="D19" s="273"/>
      <c r="E19" s="273"/>
      <c r="F19" s="16">
        <v>0</v>
      </c>
      <c r="G19" s="16">
        <v>0</v>
      </c>
      <c r="H19" s="26">
        <v>0</v>
      </c>
      <c r="I19" s="28"/>
      <c r="J19" s="28"/>
      <c r="K19" s="28"/>
      <c r="L19" s="29"/>
    </row>
    <row r="20" spans="1:12" ht="17.45" customHeight="1" x14ac:dyDescent="0.25">
      <c r="A20" s="273" t="s">
        <v>17</v>
      </c>
      <c r="B20" s="273"/>
      <c r="C20" s="273"/>
      <c r="D20" s="273"/>
      <c r="E20" s="273"/>
      <c r="F20" s="18">
        <v>0</v>
      </c>
      <c r="G20" s="18">
        <v>0</v>
      </c>
      <c r="H20" s="30">
        <v>0</v>
      </c>
      <c r="I20" s="28"/>
      <c r="J20" s="28"/>
      <c r="K20" s="28"/>
      <c r="L20" s="29"/>
    </row>
    <row r="21" spans="1:12" ht="17.45" customHeight="1" x14ac:dyDescent="0.25">
      <c r="A21" s="274" t="s">
        <v>18</v>
      </c>
      <c r="B21" s="274"/>
      <c r="C21" s="274"/>
      <c r="D21" s="274"/>
      <c r="E21" s="274"/>
      <c r="F21" s="22">
        <f>+F19-F20</f>
        <v>0</v>
      </c>
      <c r="G21" s="22">
        <f>+G19-G20</f>
        <v>0</v>
      </c>
      <c r="H21" s="27">
        <f>+H19-H20</f>
        <v>0</v>
      </c>
      <c r="I21" s="28"/>
      <c r="J21" s="28"/>
      <c r="K21" s="28"/>
      <c r="L21" s="29"/>
    </row>
    <row r="22" spans="1:12" ht="15" customHeight="1" x14ac:dyDescent="0.3">
      <c r="A22" s="31"/>
      <c r="B22" s="32"/>
      <c r="C22" s="33"/>
      <c r="D22" s="34"/>
      <c r="E22" s="32"/>
      <c r="F22" s="35"/>
      <c r="G22" s="35"/>
      <c r="H22" s="35"/>
      <c r="I22" s="28"/>
      <c r="J22" s="28"/>
      <c r="K22" s="28"/>
      <c r="L22" s="29"/>
    </row>
    <row r="23" spans="1:12" ht="22.5" customHeight="1" x14ac:dyDescent="0.25">
      <c r="A23" s="275" t="s">
        <v>19</v>
      </c>
      <c r="B23" s="275"/>
      <c r="C23" s="275"/>
      <c r="D23" s="275"/>
      <c r="E23" s="275"/>
      <c r="F23" s="36">
        <f>SUM(F12,F15,F21)</f>
        <v>303792.56</v>
      </c>
      <c r="G23" s="36">
        <f>SUM(G12,G15,G21)</f>
        <v>303792.56</v>
      </c>
      <c r="H23" s="37">
        <f>SUM(H12,H15,H21)</f>
        <v>-741570.44999999972</v>
      </c>
      <c r="I23" s="28"/>
      <c r="J23" s="28"/>
      <c r="K23" s="28"/>
      <c r="L23" s="29"/>
    </row>
    <row r="24" spans="1:12" ht="18" customHeight="1" x14ac:dyDescent="0.3">
      <c r="A24" s="38"/>
      <c r="B24" s="39"/>
      <c r="C24" s="39"/>
      <c r="D24" s="39"/>
      <c r="E24" s="39"/>
      <c r="F24" s="39"/>
      <c r="G24" s="39"/>
      <c r="H24" s="39"/>
      <c r="J24" s="28"/>
      <c r="K24" s="28"/>
      <c r="L24" s="29"/>
    </row>
  </sheetData>
  <mergeCells count="18">
    <mergeCell ref="A1:H1"/>
    <mergeCell ref="A2:H2"/>
    <mergeCell ref="A3:H3"/>
    <mergeCell ref="A4:H4"/>
    <mergeCell ref="A6:E6"/>
    <mergeCell ref="A7:E7"/>
    <mergeCell ref="A8:E8"/>
    <mergeCell ref="A10:E10"/>
    <mergeCell ref="A11:E11"/>
    <mergeCell ref="A12:E12"/>
    <mergeCell ref="A20:E20"/>
    <mergeCell ref="A21:E21"/>
    <mergeCell ref="A23:E23"/>
    <mergeCell ref="A13:H13"/>
    <mergeCell ref="A15:E15"/>
    <mergeCell ref="A16:E16"/>
    <mergeCell ref="A17:H17"/>
    <mergeCell ref="A19:E19"/>
  </mergeCells>
  <printOptions horizontalCentered="1"/>
  <pageMargins left="0.196527777777778" right="0.196527777777778" top="0.62986111111111098" bottom="0.43333333333333302" header="0.511811023622047" footer="0.511811023622047"/>
  <pageSetup paperSize="9" scale="85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2"/>
  <sheetViews>
    <sheetView topLeftCell="A34" zoomScale="110" zoomScaleNormal="110" workbookViewId="0">
      <selection activeCell="J7" sqref="J7"/>
    </sheetView>
  </sheetViews>
  <sheetFormatPr defaultColWidth="8.5703125" defaultRowHeight="12.75" x14ac:dyDescent="0.2"/>
  <cols>
    <col min="1" max="1" width="7.28515625" style="40" customWidth="1"/>
    <col min="2" max="2" width="37.5703125" style="40" customWidth="1"/>
    <col min="3" max="3" width="13.42578125" style="41" customWidth="1"/>
    <col min="4" max="4" width="14.7109375" style="41" customWidth="1"/>
    <col min="5" max="5" width="12.85546875" style="42" customWidth="1"/>
    <col min="7" max="7" width="11.7109375" customWidth="1"/>
  </cols>
  <sheetData>
    <row r="2" spans="1:8" s="5" customFormat="1" ht="37.5" customHeight="1" x14ac:dyDescent="0.3">
      <c r="A2" s="280" t="s">
        <v>170</v>
      </c>
      <c r="B2" s="280"/>
      <c r="C2" s="280"/>
      <c r="D2" s="280"/>
      <c r="E2" s="280"/>
      <c r="F2" s="280"/>
      <c r="G2" s="280"/>
      <c r="H2" s="280"/>
    </row>
    <row r="5" spans="1:8" ht="23.25" customHeight="1" x14ac:dyDescent="0.2">
      <c r="A5" s="287" t="s">
        <v>20</v>
      </c>
      <c r="B5" s="287"/>
      <c r="C5" s="287"/>
      <c r="D5" s="287"/>
      <c r="E5" s="287"/>
    </row>
    <row r="6" spans="1:8" ht="46.5" customHeight="1" x14ac:dyDescent="0.2">
      <c r="A6" s="288" t="s">
        <v>21</v>
      </c>
      <c r="B6" s="288"/>
      <c r="C6" s="288"/>
      <c r="D6" s="288"/>
      <c r="E6" s="288"/>
    </row>
    <row r="7" spans="1:8" ht="13.9" customHeight="1" x14ac:dyDescent="0.2">
      <c r="A7" s="289" t="s">
        <v>22</v>
      </c>
      <c r="B7" s="290" t="s">
        <v>23</v>
      </c>
      <c r="C7" s="291" t="s">
        <v>24</v>
      </c>
      <c r="D7" s="43" t="s">
        <v>25</v>
      </c>
      <c r="E7" s="292" t="s">
        <v>5</v>
      </c>
    </row>
    <row r="8" spans="1:8" ht="30" x14ac:dyDescent="0.2">
      <c r="A8" s="289"/>
      <c r="B8" s="290"/>
      <c r="C8" s="291"/>
      <c r="D8" s="44" t="s">
        <v>26</v>
      </c>
      <c r="E8" s="292"/>
    </row>
    <row r="9" spans="1:8" x14ac:dyDescent="0.2">
      <c r="A9" s="283">
        <v>1</v>
      </c>
      <c r="B9" s="283"/>
      <c r="C9" s="45">
        <v>2</v>
      </c>
      <c r="D9" s="46">
        <v>3</v>
      </c>
      <c r="E9" s="47" t="s">
        <v>27</v>
      </c>
    </row>
    <row r="10" spans="1:8" ht="12.75" customHeight="1" x14ac:dyDescent="0.2">
      <c r="A10" s="48">
        <v>1</v>
      </c>
      <c r="B10" s="49" t="s">
        <v>169</v>
      </c>
      <c r="C10" s="50"/>
      <c r="D10" s="50"/>
      <c r="E10" s="51"/>
    </row>
    <row r="11" spans="1:8" s="54" customFormat="1" ht="15" x14ac:dyDescent="0.2">
      <c r="A11" s="52"/>
      <c r="B11" s="49" t="s">
        <v>28</v>
      </c>
      <c r="C11" s="50">
        <f>+C14+C17+C20</f>
        <v>5824625.1799999997</v>
      </c>
      <c r="D11" s="50">
        <f>+D14+D17+D20</f>
        <v>2159922.3000000003</v>
      </c>
      <c r="E11" s="51">
        <f>IFERROR(D11/C11,0)</f>
        <v>0.37082597304570253</v>
      </c>
      <c r="F11"/>
      <c r="G11" s="53"/>
      <c r="H11"/>
    </row>
    <row r="12" spans="1:8" ht="15" x14ac:dyDescent="0.2">
      <c r="A12" s="52"/>
      <c r="B12" s="49" t="s">
        <v>29</v>
      </c>
      <c r="C12" s="50">
        <f>+C15+C18+C21</f>
        <v>5824625.1799999997</v>
      </c>
      <c r="D12" s="50">
        <f>+D15+D18+D21</f>
        <v>2283419.8000000003</v>
      </c>
      <c r="E12" s="51">
        <f>IFERROR(D12/C12,0)</f>
        <v>0.39202862492174995</v>
      </c>
    </row>
    <row r="13" spans="1:8" s="54" customFormat="1" x14ac:dyDescent="0.2">
      <c r="A13" s="55" t="s">
        <v>30</v>
      </c>
      <c r="B13" s="56" t="s">
        <v>31</v>
      </c>
      <c r="C13" s="57"/>
      <c r="D13" s="57"/>
      <c r="E13" s="58"/>
      <c r="F13"/>
      <c r="G13"/>
      <c r="H13" s="59"/>
    </row>
    <row r="14" spans="1:8" x14ac:dyDescent="0.2">
      <c r="A14" s="60"/>
      <c r="B14" s="61" t="s">
        <v>28</v>
      </c>
      <c r="C14" s="57">
        <v>3864175.18</v>
      </c>
      <c r="D14" s="57">
        <v>1402586.62</v>
      </c>
      <c r="E14" s="58">
        <f>IFERROR(D14/C14,0)</f>
        <v>0.3629717998447472</v>
      </c>
      <c r="G14" s="53"/>
    </row>
    <row r="15" spans="1:8" s="54" customFormat="1" x14ac:dyDescent="0.2">
      <c r="A15" s="60"/>
      <c r="B15" s="61" t="s">
        <v>29</v>
      </c>
      <c r="C15" s="57">
        <v>3864175.18</v>
      </c>
      <c r="D15" s="57">
        <v>1463149.12</v>
      </c>
      <c r="E15" s="58">
        <f>IFERROR(D15/C15,0)</f>
        <v>0.37864461413987965</v>
      </c>
      <c r="F15"/>
      <c r="G15"/>
      <c r="H15"/>
    </row>
    <row r="16" spans="1:8" s="54" customFormat="1" x14ac:dyDescent="0.2">
      <c r="A16" s="55" t="s">
        <v>30</v>
      </c>
      <c r="B16" s="56" t="s">
        <v>32</v>
      </c>
      <c r="C16" s="57"/>
      <c r="D16" s="57"/>
      <c r="E16" s="58"/>
      <c r="F16"/>
      <c r="G16"/>
      <c r="H16"/>
    </row>
    <row r="17" spans="1:8" x14ac:dyDescent="0.2">
      <c r="A17" s="60"/>
      <c r="B17" s="61" t="s">
        <v>28</v>
      </c>
      <c r="C17" s="57">
        <v>131875</v>
      </c>
      <c r="D17" s="57">
        <v>0</v>
      </c>
      <c r="E17" s="58">
        <f>IFERROR(D17/C17,0)</f>
        <v>0</v>
      </c>
    </row>
    <row r="18" spans="1:8" s="54" customFormat="1" x14ac:dyDescent="0.2">
      <c r="A18" s="60"/>
      <c r="B18" s="61" t="s">
        <v>29</v>
      </c>
      <c r="C18" s="57">
        <v>131875</v>
      </c>
      <c r="D18" s="57">
        <v>0</v>
      </c>
      <c r="E18" s="58">
        <f>IFERROR(D18/C18,0)</f>
        <v>0</v>
      </c>
      <c r="F18"/>
      <c r="G18"/>
      <c r="H18"/>
    </row>
    <row r="19" spans="1:8" s="54" customFormat="1" ht="25.5" x14ac:dyDescent="0.2">
      <c r="A19" s="62">
        <v>1</v>
      </c>
      <c r="B19" s="56" t="s">
        <v>33</v>
      </c>
      <c r="C19" s="57"/>
      <c r="D19" s="57"/>
      <c r="E19" s="58"/>
      <c r="F19"/>
      <c r="G19"/>
      <c r="H19"/>
    </row>
    <row r="20" spans="1:8" s="54" customFormat="1" x14ac:dyDescent="0.2">
      <c r="A20" s="60"/>
      <c r="B20" s="61" t="s">
        <v>28</v>
      </c>
      <c r="C20" s="57">
        <v>1828575</v>
      </c>
      <c r="D20" s="57">
        <v>757335.68</v>
      </c>
      <c r="E20" s="58">
        <f>IFERROR(D20/C20,0)</f>
        <v>0.41416714107980263</v>
      </c>
      <c r="F20"/>
      <c r="G20"/>
      <c r="H20"/>
    </row>
    <row r="21" spans="1:8" x14ac:dyDescent="0.2">
      <c r="A21" s="60"/>
      <c r="B21" s="61" t="s">
        <v>29</v>
      </c>
      <c r="C21" s="57">
        <v>1828575</v>
      </c>
      <c r="D21" s="57">
        <v>820270.68</v>
      </c>
      <c r="E21" s="58">
        <f>IFERROR(D21/C21,0)</f>
        <v>0.4485846519831016</v>
      </c>
    </row>
    <row r="22" spans="1:8" s="54" customFormat="1" ht="15" x14ac:dyDescent="0.2">
      <c r="A22" s="48">
        <v>3</v>
      </c>
      <c r="B22" s="49" t="s">
        <v>34</v>
      </c>
      <c r="C22" s="50"/>
      <c r="D22" s="50"/>
      <c r="E22" s="51"/>
      <c r="F22"/>
      <c r="G22"/>
      <c r="H22"/>
    </row>
    <row r="23" spans="1:8" s="54" customFormat="1" ht="15" x14ac:dyDescent="0.2">
      <c r="A23" s="52"/>
      <c r="B23" s="49" t="s">
        <v>28</v>
      </c>
      <c r="C23" s="50">
        <f>C26+C29</f>
        <v>101500</v>
      </c>
      <c r="D23" s="50">
        <f>D26+D29</f>
        <v>42872.78</v>
      </c>
      <c r="E23" s="51">
        <f>IFERROR(D23/C23,0)</f>
        <v>0.42239192118226598</v>
      </c>
    </row>
    <row r="24" spans="1:8" ht="15" x14ac:dyDescent="0.2">
      <c r="A24" s="52"/>
      <c r="B24" s="49" t="s">
        <v>29</v>
      </c>
      <c r="C24" s="50">
        <f>C27+C30</f>
        <v>128464.82</v>
      </c>
      <c r="D24" s="50">
        <f>D27+D30</f>
        <v>31383.01</v>
      </c>
      <c r="E24" s="51">
        <f>IFERROR(D24/C24,0)</f>
        <v>0.24429263980597954</v>
      </c>
      <c r="F24" s="54"/>
      <c r="G24" s="54"/>
      <c r="H24" s="54"/>
    </row>
    <row r="25" spans="1:8" x14ac:dyDescent="0.2">
      <c r="A25" s="55">
        <v>32</v>
      </c>
      <c r="B25" s="56" t="s">
        <v>34</v>
      </c>
      <c r="C25" s="57"/>
      <c r="D25" s="57"/>
      <c r="E25" s="58"/>
      <c r="F25" s="54"/>
      <c r="G25" s="54"/>
      <c r="H25" s="54"/>
    </row>
    <row r="26" spans="1:8" x14ac:dyDescent="0.2">
      <c r="A26" s="60"/>
      <c r="B26" s="61" t="s">
        <v>28</v>
      </c>
      <c r="C26" s="57">
        <v>101500</v>
      </c>
      <c r="D26" s="57">
        <v>42872.78</v>
      </c>
      <c r="E26" s="58">
        <f>IFERROR(D26/C26,0)</f>
        <v>0.42239192118226598</v>
      </c>
    </row>
    <row r="27" spans="1:8" x14ac:dyDescent="0.2">
      <c r="A27" s="60"/>
      <c r="B27" s="61" t="s">
        <v>29</v>
      </c>
      <c r="C27" s="57">
        <v>101500</v>
      </c>
      <c r="D27" s="57">
        <v>31383.01</v>
      </c>
      <c r="E27" s="58">
        <f>IFERROR(D27/C27,0)</f>
        <v>0.30919221674876846</v>
      </c>
      <c r="F27" s="54"/>
      <c r="G27" s="54"/>
      <c r="H27" s="54"/>
    </row>
    <row r="28" spans="1:8" x14ac:dyDescent="0.2">
      <c r="A28" s="55">
        <v>322</v>
      </c>
      <c r="B28" s="56" t="s">
        <v>35</v>
      </c>
      <c r="C28" s="57"/>
      <c r="D28" s="57"/>
      <c r="E28" s="58"/>
      <c r="F28" s="54"/>
      <c r="G28" s="54"/>
      <c r="H28" s="54"/>
    </row>
    <row r="29" spans="1:8" x14ac:dyDescent="0.2">
      <c r="A29" s="60"/>
      <c r="B29" s="61" t="s">
        <v>28</v>
      </c>
      <c r="C29" s="57">
        <v>0</v>
      </c>
      <c r="D29" s="57">
        <v>0</v>
      </c>
      <c r="E29" s="58">
        <f>IFERROR(D29/C29,0)</f>
        <v>0</v>
      </c>
    </row>
    <row r="30" spans="1:8" x14ac:dyDescent="0.2">
      <c r="A30" s="60"/>
      <c r="B30" s="61" t="s">
        <v>29</v>
      </c>
      <c r="C30" s="57">
        <v>26964.82</v>
      </c>
      <c r="D30" s="57">
        <v>0</v>
      </c>
      <c r="E30" s="58">
        <f>IFERROR(D30/C30,0)</f>
        <v>0</v>
      </c>
      <c r="F30" s="54"/>
      <c r="G30" s="54"/>
      <c r="H30" s="54"/>
    </row>
    <row r="31" spans="1:8" ht="15" x14ac:dyDescent="0.2">
      <c r="A31" s="63"/>
      <c r="B31" s="63"/>
      <c r="C31" s="64"/>
      <c r="D31" s="64"/>
      <c r="E31" s="65"/>
      <c r="F31" s="54"/>
      <c r="G31" s="54"/>
      <c r="H31" s="54"/>
    </row>
    <row r="32" spans="1:8" ht="15" x14ac:dyDescent="0.2">
      <c r="A32" s="66">
        <v>4</v>
      </c>
      <c r="B32" s="67" t="s">
        <v>36</v>
      </c>
      <c r="C32" s="68"/>
      <c r="D32" s="68"/>
      <c r="E32" s="69"/>
    </row>
    <row r="33" spans="1:8" ht="15" x14ac:dyDescent="0.2">
      <c r="A33" s="70"/>
      <c r="B33" s="67" t="s">
        <v>28</v>
      </c>
      <c r="C33" s="68">
        <f>C36+C39</f>
        <v>4719109.7</v>
      </c>
      <c r="D33" s="68">
        <f>D36+D39</f>
        <v>1966226.28</v>
      </c>
      <c r="E33" s="69">
        <f>IFERROR(D33/C33,0)</f>
        <v>0.41665195449895981</v>
      </c>
      <c r="F33" s="54"/>
      <c r="G33" s="54"/>
      <c r="H33" s="54"/>
    </row>
    <row r="34" spans="1:8" ht="15" x14ac:dyDescent="0.2">
      <c r="A34" s="70"/>
      <c r="B34" s="67" t="s">
        <v>29</v>
      </c>
      <c r="C34" s="68">
        <f>C37+C40</f>
        <v>4990737.4400000004</v>
      </c>
      <c r="D34" s="68">
        <f>D37+D40</f>
        <v>2595789</v>
      </c>
      <c r="E34" s="69">
        <f>IFERROR(D34/C34,0)</f>
        <v>0.52012133100714664</v>
      </c>
      <c r="F34" s="54"/>
      <c r="G34" s="54"/>
      <c r="H34" s="54"/>
    </row>
    <row r="35" spans="1:8" x14ac:dyDescent="0.2">
      <c r="A35" s="55">
        <v>48</v>
      </c>
      <c r="B35" s="56" t="s">
        <v>36</v>
      </c>
      <c r="C35" s="57"/>
      <c r="D35" s="57"/>
      <c r="E35" s="58"/>
      <c r="F35" s="54"/>
      <c r="G35" s="54"/>
      <c r="H35" s="54"/>
    </row>
    <row r="36" spans="1:8" x14ac:dyDescent="0.2">
      <c r="A36" s="60"/>
      <c r="B36" s="61" t="s">
        <v>28</v>
      </c>
      <c r="C36" s="57">
        <v>4719109.7</v>
      </c>
      <c r="D36" s="57">
        <v>1966226.28</v>
      </c>
      <c r="E36" s="58">
        <f>IFERROR(D36/C36,0)</f>
        <v>0.41665195449895981</v>
      </c>
    </row>
    <row r="37" spans="1:8" x14ac:dyDescent="0.2">
      <c r="A37" s="60"/>
      <c r="B37" s="61" t="s">
        <v>29</v>
      </c>
      <c r="C37" s="57">
        <v>4719109.7</v>
      </c>
      <c r="D37" s="57">
        <v>2595789</v>
      </c>
      <c r="E37" s="58">
        <f>IFERROR(D37/C37,0)</f>
        <v>0.55005905033315927</v>
      </c>
      <c r="F37" s="54"/>
      <c r="G37" s="54"/>
      <c r="H37" s="54"/>
    </row>
    <row r="38" spans="1:8" ht="25.5" x14ac:dyDescent="0.2">
      <c r="A38" s="55">
        <v>482</v>
      </c>
      <c r="B38" s="56" t="s">
        <v>37</v>
      </c>
      <c r="C38" s="57"/>
      <c r="D38" s="57"/>
      <c r="E38" s="58"/>
      <c r="F38" s="54"/>
      <c r="G38" s="54"/>
      <c r="H38" s="54"/>
    </row>
    <row r="39" spans="1:8" x14ac:dyDescent="0.2">
      <c r="A39" s="60"/>
      <c r="B39" s="61" t="s">
        <v>28</v>
      </c>
      <c r="C39" s="57">
        <v>0</v>
      </c>
      <c r="D39" s="57">
        <v>0</v>
      </c>
      <c r="E39" s="58">
        <f>IFERROR(D39/C39,0)</f>
        <v>0</v>
      </c>
    </row>
    <row r="40" spans="1:8" x14ac:dyDescent="0.2">
      <c r="A40" s="60"/>
      <c r="B40" s="61" t="s">
        <v>29</v>
      </c>
      <c r="C40" s="57">
        <v>271627.74</v>
      </c>
      <c r="D40" s="57">
        <v>0</v>
      </c>
      <c r="E40" s="58">
        <f>IFERROR(D40/C40,0)</f>
        <v>0</v>
      </c>
      <c r="F40" s="54"/>
      <c r="G40" s="54"/>
      <c r="H40" s="54"/>
    </row>
    <row r="41" spans="1:8" ht="15" x14ac:dyDescent="0.2">
      <c r="A41" s="71"/>
      <c r="B41" s="71"/>
      <c r="C41" s="72"/>
      <c r="D41" s="72"/>
      <c r="E41" s="73"/>
    </row>
    <row r="42" spans="1:8" ht="15" x14ac:dyDescent="0.2">
      <c r="A42" s="48">
        <v>6</v>
      </c>
      <c r="B42" s="49" t="s">
        <v>38</v>
      </c>
      <c r="C42" s="50"/>
      <c r="D42" s="50"/>
      <c r="E42" s="51"/>
    </row>
    <row r="43" spans="1:8" ht="15" x14ac:dyDescent="0.2">
      <c r="A43" s="70"/>
      <c r="B43" s="67" t="s">
        <v>39</v>
      </c>
      <c r="C43" s="68">
        <v>0</v>
      </c>
      <c r="D43" s="68">
        <v>376.87</v>
      </c>
      <c r="E43" s="51">
        <f>IFERROR(D43/C43,0)</f>
        <v>0</v>
      </c>
    </row>
    <row r="44" spans="1:8" ht="15" x14ac:dyDescent="0.2">
      <c r="A44" s="70"/>
      <c r="B44" s="67" t="s">
        <v>29</v>
      </c>
      <c r="C44" s="68">
        <v>0</v>
      </c>
      <c r="D44" s="68">
        <v>376.87</v>
      </c>
      <c r="E44" s="51">
        <f>IFERROR(D44/C44,0)</f>
        <v>0</v>
      </c>
    </row>
    <row r="45" spans="1:8" ht="15" x14ac:dyDescent="0.2">
      <c r="A45" s="70">
        <v>6</v>
      </c>
      <c r="B45" s="67" t="s">
        <v>40</v>
      </c>
      <c r="C45" s="68"/>
      <c r="D45" s="68"/>
      <c r="E45" s="51"/>
    </row>
    <row r="46" spans="1:8" ht="15" x14ac:dyDescent="0.2">
      <c r="A46" s="70"/>
      <c r="B46" s="67" t="s">
        <v>39</v>
      </c>
      <c r="C46" s="68">
        <v>0</v>
      </c>
      <c r="D46" s="68">
        <v>0</v>
      </c>
      <c r="E46" s="51">
        <f>IFERROR(D46/C46,0)</f>
        <v>0</v>
      </c>
    </row>
    <row r="47" spans="1:8" ht="15" x14ac:dyDescent="0.2">
      <c r="A47" s="70"/>
      <c r="B47" s="67" t="s">
        <v>29</v>
      </c>
      <c r="C47" s="68">
        <v>5200</v>
      </c>
      <c r="D47" s="68">
        <v>0</v>
      </c>
      <c r="E47" s="51">
        <f>IFERROR(D47/C47,0)</f>
        <v>0</v>
      </c>
    </row>
    <row r="48" spans="1:8" ht="30" x14ac:dyDescent="0.2">
      <c r="A48" s="74">
        <v>92</v>
      </c>
      <c r="B48" s="75" t="s">
        <v>41</v>
      </c>
      <c r="C48" s="76">
        <v>303792.56</v>
      </c>
      <c r="D48" s="76">
        <v>0</v>
      </c>
      <c r="E48" s="77">
        <f>IFERROR(D48/C48,0)</f>
        <v>0</v>
      </c>
    </row>
    <row r="49" spans="1:5" ht="15" x14ac:dyDescent="0.2">
      <c r="A49" s="78"/>
      <c r="B49" s="79"/>
      <c r="C49" s="80" t="s">
        <v>42</v>
      </c>
      <c r="D49" s="80"/>
      <c r="E49" s="81"/>
    </row>
    <row r="50" spans="1:5" ht="13.9" customHeight="1" x14ac:dyDescent="0.2">
      <c r="A50" s="284" t="s">
        <v>43</v>
      </c>
      <c r="B50" s="284"/>
      <c r="C50" s="82">
        <f>C11+C23+C33+C43+C48</f>
        <v>10949027.439999999</v>
      </c>
      <c r="D50" s="82">
        <f>D11+D23+D33+D43+D46</f>
        <v>4169398.2300000004</v>
      </c>
      <c r="E50" s="83">
        <f>IFERROR(D50/C50,0)</f>
        <v>0.38080078370869447</v>
      </c>
    </row>
    <row r="51" spans="1:5" ht="13.9" customHeight="1" x14ac:dyDescent="0.2">
      <c r="A51" s="285" t="s">
        <v>44</v>
      </c>
      <c r="B51" s="285"/>
      <c r="C51" s="82">
        <f>C12+C24+C34+C44+C47</f>
        <v>10949027.440000001</v>
      </c>
      <c r="D51" s="82">
        <f>D12+D24+D34+D44</f>
        <v>4910968.6800000006</v>
      </c>
      <c r="E51" s="84">
        <f>IFERROR(D51/C51,0)</f>
        <v>0.44853012807866338</v>
      </c>
    </row>
    <row r="52" spans="1:5" ht="13.9" customHeight="1" x14ac:dyDescent="0.2">
      <c r="A52" s="286" t="s">
        <v>45</v>
      </c>
      <c r="B52" s="286"/>
      <c r="C52" s="85">
        <f>C50-C51</f>
        <v>0</v>
      </c>
      <c r="D52" s="85">
        <f>D50-D51</f>
        <v>-741570.45000000019</v>
      </c>
      <c r="E52" s="86" t="s">
        <v>9</v>
      </c>
    </row>
  </sheetData>
  <mergeCells count="11">
    <mergeCell ref="A9:B9"/>
    <mergeCell ref="A50:B50"/>
    <mergeCell ref="A51:B51"/>
    <mergeCell ref="A52:B52"/>
    <mergeCell ref="A2:H2"/>
    <mergeCell ref="A5:E5"/>
    <mergeCell ref="A6:E6"/>
    <mergeCell ref="A7:A8"/>
    <mergeCell ref="B7:B8"/>
    <mergeCell ref="C7:C8"/>
    <mergeCell ref="E7:E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82"/>
  <sheetViews>
    <sheetView topLeftCell="A67" zoomScale="110" zoomScaleNormal="110" workbookViewId="0">
      <selection activeCell="G12" sqref="G12"/>
    </sheetView>
  </sheetViews>
  <sheetFormatPr defaultColWidth="9.140625" defaultRowHeight="15.75" x14ac:dyDescent="0.25"/>
  <cols>
    <col min="1" max="1" width="6.28515625" style="87" customWidth="1"/>
    <col min="2" max="2" width="55" style="87" customWidth="1"/>
    <col min="3" max="3" width="16.140625" style="87" customWidth="1"/>
    <col min="4" max="4" width="13.42578125" style="87" customWidth="1"/>
    <col min="5" max="5" width="11.5703125" style="88" customWidth="1"/>
    <col min="6" max="6" width="9.140625" style="89"/>
    <col min="7" max="7" width="9.42578125" style="89" customWidth="1"/>
    <col min="8" max="246" width="9.140625" style="90"/>
    <col min="247" max="247" width="2" style="90" customWidth="1"/>
    <col min="248" max="248" width="6.42578125" style="90" customWidth="1"/>
    <col min="249" max="249" width="67.7109375" style="90" customWidth="1"/>
    <col min="250" max="255" width="17" style="90" customWidth="1"/>
    <col min="256" max="256" width="8.28515625" style="90" customWidth="1"/>
    <col min="257" max="257" width="10.140625" style="90" customWidth="1"/>
    <col min="258" max="259" width="14.7109375" style="90" customWidth="1"/>
    <col min="260" max="260" width="19.140625" style="90" customWidth="1"/>
    <col min="261" max="261" width="18.7109375" style="90" customWidth="1"/>
    <col min="262" max="502" width="9.140625" style="90"/>
    <col min="503" max="503" width="2" style="90" customWidth="1"/>
    <col min="504" max="504" width="6.42578125" style="90" customWidth="1"/>
    <col min="505" max="505" width="67.7109375" style="90" customWidth="1"/>
    <col min="506" max="511" width="17" style="90" customWidth="1"/>
    <col min="512" max="512" width="8.28515625" style="90" customWidth="1"/>
    <col min="513" max="513" width="10.140625" style="90" customWidth="1"/>
    <col min="514" max="515" width="14.7109375" style="90" customWidth="1"/>
    <col min="516" max="516" width="19.140625" style="90" customWidth="1"/>
    <col min="517" max="517" width="18.7109375" style="90" customWidth="1"/>
    <col min="518" max="758" width="9.140625" style="90"/>
    <col min="759" max="759" width="2" style="90" customWidth="1"/>
    <col min="760" max="760" width="6.42578125" style="90" customWidth="1"/>
    <col min="761" max="761" width="67.7109375" style="90" customWidth="1"/>
    <col min="762" max="767" width="17" style="90" customWidth="1"/>
    <col min="768" max="768" width="8.28515625" style="90" customWidth="1"/>
    <col min="769" max="769" width="10.140625" style="90" customWidth="1"/>
    <col min="770" max="771" width="14.7109375" style="90" customWidth="1"/>
    <col min="772" max="772" width="19.140625" style="90" customWidth="1"/>
    <col min="773" max="773" width="18.7109375" style="90" customWidth="1"/>
    <col min="774" max="1014" width="9.140625" style="90"/>
    <col min="1015" max="1015" width="2" style="90" customWidth="1"/>
    <col min="1016" max="1016" width="6.42578125" style="90" customWidth="1"/>
    <col min="1017" max="1017" width="67.7109375" style="90" customWidth="1"/>
    <col min="1018" max="1023" width="17" style="90" customWidth="1"/>
    <col min="1024" max="1024" width="8.28515625" style="90" customWidth="1"/>
    <col min="1025" max="1025" width="10.140625" style="90" customWidth="1"/>
    <col min="1026" max="1027" width="14.7109375" style="90" customWidth="1"/>
    <col min="1028" max="1028" width="19.140625" style="90" customWidth="1"/>
    <col min="1029" max="1029" width="18.7109375" style="90" customWidth="1"/>
    <col min="1030" max="1270" width="9.140625" style="90"/>
    <col min="1271" max="1271" width="2" style="90" customWidth="1"/>
    <col min="1272" max="1272" width="6.42578125" style="90" customWidth="1"/>
    <col min="1273" max="1273" width="67.7109375" style="90" customWidth="1"/>
    <col min="1274" max="1279" width="17" style="90" customWidth="1"/>
    <col min="1280" max="1280" width="8.28515625" style="90" customWidth="1"/>
    <col min="1281" max="1281" width="10.140625" style="90" customWidth="1"/>
    <col min="1282" max="1283" width="14.7109375" style="90" customWidth="1"/>
    <col min="1284" max="1284" width="19.140625" style="90" customWidth="1"/>
    <col min="1285" max="1285" width="18.7109375" style="90" customWidth="1"/>
    <col min="1286" max="1526" width="9.140625" style="90"/>
    <col min="1527" max="1527" width="2" style="90" customWidth="1"/>
    <col min="1528" max="1528" width="6.42578125" style="90" customWidth="1"/>
    <col min="1529" max="1529" width="67.7109375" style="90" customWidth="1"/>
    <col min="1530" max="1535" width="17" style="90" customWidth="1"/>
    <col min="1536" max="1536" width="8.28515625" style="90" customWidth="1"/>
    <col min="1537" max="1537" width="10.140625" style="90" customWidth="1"/>
    <col min="1538" max="1539" width="14.7109375" style="90" customWidth="1"/>
    <col min="1540" max="1540" width="19.140625" style="90" customWidth="1"/>
    <col min="1541" max="1541" width="18.7109375" style="90" customWidth="1"/>
    <col min="1542" max="1782" width="9.140625" style="90"/>
    <col min="1783" max="1783" width="2" style="90" customWidth="1"/>
    <col min="1784" max="1784" width="6.42578125" style="90" customWidth="1"/>
    <col min="1785" max="1785" width="67.7109375" style="90" customWidth="1"/>
    <col min="1786" max="1791" width="17" style="90" customWidth="1"/>
    <col min="1792" max="1792" width="8.28515625" style="90" customWidth="1"/>
    <col min="1793" max="1793" width="10.140625" style="90" customWidth="1"/>
    <col min="1794" max="1795" width="14.7109375" style="90" customWidth="1"/>
    <col min="1796" max="1796" width="19.140625" style="90" customWidth="1"/>
    <col min="1797" max="1797" width="18.7109375" style="90" customWidth="1"/>
    <col min="1798" max="2038" width="9.140625" style="90"/>
    <col min="2039" max="2039" width="2" style="90" customWidth="1"/>
    <col min="2040" max="2040" width="6.42578125" style="90" customWidth="1"/>
    <col min="2041" max="2041" width="67.7109375" style="90" customWidth="1"/>
    <col min="2042" max="2047" width="17" style="90" customWidth="1"/>
    <col min="2048" max="2048" width="8.28515625" style="90" customWidth="1"/>
    <col min="2049" max="2049" width="10.140625" style="90" customWidth="1"/>
    <col min="2050" max="2051" width="14.7109375" style="90" customWidth="1"/>
    <col min="2052" max="2052" width="19.140625" style="90" customWidth="1"/>
    <col min="2053" max="2053" width="18.7109375" style="90" customWidth="1"/>
    <col min="2054" max="2294" width="9.140625" style="90"/>
    <col min="2295" max="2295" width="2" style="90" customWidth="1"/>
    <col min="2296" max="2296" width="6.42578125" style="90" customWidth="1"/>
    <col min="2297" max="2297" width="67.7109375" style="90" customWidth="1"/>
    <col min="2298" max="2303" width="17" style="90" customWidth="1"/>
    <col min="2304" max="2304" width="8.28515625" style="90" customWidth="1"/>
    <col min="2305" max="2305" width="10.140625" style="90" customWidth="1"/>
    <col min="2306" max="2307" width="14.7109375" style="90" customWidth="1"/>
    <col min="2308" max="2308" width="19.140625" style="90" customWidth="1"/>
    <col min="2309" max="2309" width="18.7109375" style="90" customWidth="1"/>
    <col min="2310" max="2550" width="9.140625" style="90"/>
    <col min="2551" max="2551" width="2" style="90" customWidth="1"/>
    <col min="2552" max="2552" width="6.42578125" style="90" customWidth="1"/>
    <col min="2553" max="2553" width="67.7109375" style="90" customWidth="1"/>
    <col min="2554" max="2559" width="17" style="90" customWidth="1"/>
    <col min="2560" max="2560" width="8.28515625" style="90" customWidth="1"/>
    <col min="2561" max="2561" width="10.140625" style="90" customWidth="1"/>
    <col min="2562" max="2563" width="14.7109375" style="90" customWidth="1"/>
    <col min="2564" max="2564" width="19.140625" style="90" customWidth="1"/>
    <col min="2565" max="2565" width="18.7109375" style="90" customWidth="1"/>
    <col min="2566" max="2806" width="9.140625" style="90"/>
    <col min="2807" max="2807" width="2" style="90" customWidth="1"/>
    <col min="2808" max="2808" width="6.42578125" style="90" customWidth="1"/>
    <col min="2809" max="2809" width="67.7109375" style="90" customWidth="1"/>
    <col min="2810" max="2815" width="17" style="90" customWidth="1"/>
    <col min="2816" max="2816" width="8.28515625" style="90" customWidth="1"/>
    <col min="2817" max="2817" width="10.140625" style="90" customWidth="1"/>
    <col min="2818" max="2819" width="14.7109375" style="90" customWidth="1"/>
    <col min="2820" max="2820" width="19.140625" style="90" customWidth="1"/>
    <col min="2821" max="2821" width="18.7109375" style="90" customWidth="1"/>
    <col min="2822" max="3062" width="9.140625" style="90"/>
    <col min="3063" max="3063" width="2" style="90" customWidth="1"/>
    <col min="3064" max="3064" width="6.42578125" style="90" customWidth="1"/>
    <col min="3065" max="3065" width="67.7109375" style="90" customWidth="1"/>
    <col min="3066" max="3071" width="17" style="90" customWidth="1"/>
    <col min="3072" max="3072" width="8.28515625" style="90" customWidth="1"/>
    <col min="3073" max="3073" width="10.140625" style="90" customWidth="1"/>
    <col min="3074" max="3075" width="14.7109375" style="90" customWidth="1"/>
    <col min="3076" max="3076" width="19.140625" style="90" customWidth="1"/>
    <col min="3077" max="3077" width="18.7109375" style="90" customWidth="1"/>
    <col min="3078" max="3318" width="9.140625" style="90"/>
    <col min="3319" max="3319" width="2" style="90" customWidth="1"/>
    <col min="3320" max="3320" width="6.42578125" style="90" customWidth="1"/>
    <col min="3321" max="3321" width="67.7109375" style="90" customWidth="1"/>
    <col min="3322" max="3327" width="17" style="90" customWidth="1"/>
    <col min="3328" max="3328" width="8.28515625" style="90" customWidth="1"/>
    <col min="3329" max="3329" width="10.140625" style="90" customWidth="1"/>
    <col min="3330" max="3331" width="14.7109375" style="90" customWidth="1"/>
    <col min="3332" max="3332" width="19.140625" style="90" customWidth="1"/>
    <col min="3333" max="3333" width="18.7109375" style="90" customWidth="1"/>
    <col min="3334" max="3574" width="9.140625" style="90"/>
    <col min="3575" max="3575" width="2" style="90" customWidth="1"/>
    <col min="3576" max="3576" width="6.42578125" style="90" customWidth="1"/>
    <col min="3577" max="3577" width="67.7109375" style="90" customWidth="1"/>
    <col min="3578" max="3583" width="17" style="90" customWidth="1"/>
    <col min="3584" max="3584" width="8.28515625" style="90" customWidth="1"/>
    <col min="3585" max="3585" width="10.140625" style="90" customWidth="1"/>
    <col min="3586" max="3587" width="14.7109375" style="90" customWidth="1"/>
    <col min="3588" max="3588" width="19.140625" style="90" customWidth="1"/>
    <col min="3589" max="3589" width="18.7109375" style="90" customWidth="1"/>
    <col min="3590" max="3830" width="9.140625" style="90"/>
    <col min="3831" max="3831" width="2" style="90" customWidth="1"/>
    <col min="3832" max="3832" width="6.42578125" style="90" customWidth="1"/>
    <col min="3833" max="3833" width="67.7109375" style="90" customWidth="1"/>
    <col min="3834" max="3839" width="17" style="90" customWidth="1"/>
    <col min="3840" max="3840" width="8.28515625" style="90" customWidth="1"/>
    <col min="3841" max="3841" width="10.140625" style="90" customWidth="1"/>
    <col min="3842" max="3843" width="14.7109375" style="90" customWidth="1"/>
    <col min="3844" max="3844" width="19.140625" style="90" customWidth="1"/>
    <col min="3845" max="3845" width="18.7109375" style="90" customWidth="1"/>
    <col min="3846" max="4086" width="9.140625" style="90"/>
    <col min="4087" max="4087" width="2" style="90" customWidth="1"/>
    <col min="4088" max="4088" width="6.42578125" style="90" customWidth="1"/>
    <col min="4089" max="4089" width="67.7109375" style="90" customWidth="1"/>
    <col min="4090" max="4095" width="17" style="90" customWidth="1"/>
    <col min="4096" max="4096" width="8.28515625" style="90" customWidth="1"/>
    <col min="4097" max="4097" width="10.140625" style="90" customWidth="1"/>
    <col min="4098" max="4099" width="14.7109375" style="90" customWidth="1"/>
    <col min="4100" max="4100" width="19.140625" style="90" customWidth="1"/>
    <col min="4101" max="4101" width="18.7109375" style="90" customWidth="1"/>
    <col min="4102" max="4342" width="9.140625" style="90"/>
    <col min="4343" max="4343" width="2" style="90" customWidth="1"/>
    <col min="4344" max="4344" width="6.42578125" style="90" customWidth="1"/>
    <col min="4345" max="4345" width="67.7109375" style="90" customWidth="1"/>
    <col min="4346" max="4351" width="17" style="90" customWidth="1"/>
    <col min="4352" max="4352" width="8.28515625" style="90" customWidth="1"/>
    <col min="4353" max="4353" width="10.140625" style="90" customWidth="1"/>
    <col min="4354" max="4355" width="14.7109375" style="90" customWidth="1"/>
    <col min="4356" max="4356" width="19.140625" style="90" customWidth="1"/>
    <col min="4357" max="4357" width="18.7109375" style="90" customWidth="1"/>
    <col min="4358" max="4598" width="9.140625" style="90"/>
    <col min="4599" max="4599" width="2" style="90" customWidth="1"/>
    <col min="4600" max="4600" width="6.42578125" style="90" customWidth="1"/>
    <col min="4601" max="4601" width="67.7109375" style="90" customWidth="1"/>
    <col min="4602" max="4607" width="17" style="90" customWidth="1"/>
    <col min="4608" max="4608" width="8.28515625" style="90" customWidth="1"/>
    <col min="4609" max="4609" width="10.140625" style="90" customWidth="1"/>
    <col min="4610" max="4611" width="14.7109375" style="90" customWidth="1"/>
    <col min="4612" max="4612" width="19.140625" style="90" customWidth="1"/>
    <col min="4613" max="4613" width="18.7109375" style="90" customWidth="1"/>
    <col min="4614" max="4854" width="9.140625" style="90"/>
    <col min="4855" max="4855" width="2" style="90" customWidth="1"/>
    <col min="4856" max="4856" width="6.42578125" style="90" customWidth="1"/>
    <col min="4857" max="4857" width="67.7109375" style="90" customWidth="1"/>
    <col min="4858" max="4863" width="17" style="90" customWidth="1"/>
    <col min="4864" max="4864" width="8.28515625" style="90" customWidth="1"/>
    <col min="4865" max="4865" width="10.140625" style="90" customWidth="1"/>
    <col min="4866" max="4867" width="14.7109375" style="90" customWidth="1"/>
    <col min="4868" max="4868" width="19.140625" style="90" customWidth="1"/>
    <col min="4869" max="4869" width="18.7109375" style="90" customWidth="1"/>
    <col min="4870" max="5110" width="9.140625" style="90"/>
    <col min="5111" max="5111" width="2" style="90" customWidth="1"/>
    <col min="5112" max="5112" width="6.42578125" style="90" customWidth="1"/>
    <col min="5113" max="5113" width="67.7109375" style="90" customWidth="1"/>
    <col min="5114" max="5119" width="17" style="90" customWidth="1"/>
    <col min="5120" max="5120" width="8.28515625" style="90" customWidth="1"/>
    <col min="5121" max="5121" width="10.140625" style="90" customWidth="1"/>
    <col min="5122" max="5123" width="14.7109375" style="90" customWidth="1"/>
    <col min="5124" max="5124" width="19.140625" style="90" customWidth="1"/>
    <col min="5125" max="5125" width="18.7109375" style="90" customWidth="1"/>
    <col min="5126" max="5366" width="9.140625" style="90"/>
    <col min="5367" max="5367" width="2" style="90" customWidth="1"/>
    <col min="5368" max="5368" width="6.42578125" style="90" customWidth="1"/>
    <col min="5369" max="5369" width="67.7109375" style="90" customWidth="1"/>
    <col min="5370" max="5375" width="17" style="90" customWidth="1"/>
    <col min="5376" max="5376" width="8.28515625" style="90" customWidth="1"/>
    <col min="5377" max="5377" width="10.140625" style="90" customWidth="1"/>
    <col min="5378" max="5379" width="14.7109375" style="90" customWidth="1"/>
    <col min="5380" max="5380" width="19.140625" style="90" customWidth="1"/>
    <col min="5381" max="5381" width="18.7109375" style="90" customWidth="1"/>
    <col min="5382" max="5622" width="9.140625" style="90"/>
    <col min="5623" max="5623" width="2" style="90" customWidth="1"/>
    <col min="5624" max="5624" width="6.42578125" style="90" customWidth="1"/>
    <col min="5625" max="5625" width="67.7109375" style="90" customWidth="1"/>
    <col min="5626" max="5631" width="17" style="90" customWidth="1"/>
    <col min="5632" max="5632" width="8.28515625" style="90" customWidth="1"/>
    <col min="5633" max="5633" width="10.140625" style="90" customWidth="1"/>
    <col min="5634" max="5635" width="14.7109375" style="90" customWidth="1"/>
    <col min="5636" max="5636" width="19.140625" style="90" customWidth="1"/>
    <col min="5637" max="5637" width="18.7109375" style="90" customWidth="1"/>
    <col min="5638" max="5878" width="9.140625" style="90"/>
    <col min="5879" max="5879" width="2" style="90" customWidth="1"/>
    <col min="5880" max="5880" width="6.42578125" style="90" customWidth="1"/>
    <col min="5881" max="5881" width="67.7109375" style="90" customWidth="1"/>
    <col min="5882" max="5887" width="17" style="90" customWidth="1"/>
    <col min="5888" max="5888" width="8.28515625" style="90" customWidth="1"/>
    <col min="5889" max="5889" width="10.140625" style="90" customWidth="1"/>
    <col min="5890" max="5891" width="14.7109375" style="90" customWidth="1"/>
    <col min="5892" max="5892" width="19.140625" style="90" customWidth="1"/>
    <col min="5893" max="5893" width="18.7109375" style="90" customWidth="1"/>
    <col min="5894" max="6134" width="9.140625" style="90"/>
    <col min="6135" max="6135" width="2" style="90" customWidth="1"/>
    <col min="6136" max="6136" width="6.42578125" style="90" customWidth="1"/>
    <col min="6137" max="6137" width="67.7109375" style="90" customWidth="1"/>
    <col min="6138" max="6143" width="17" style="90" customWidth="1"/>
    <col min="6144" max="6144" width="8.28515625" style="90" customWidth="1"/>
    <col min="6145" max="6145" width="10.140625" style="90" customWidth="1"/>
    <col min="6146" max="6147" width="14.7109375" style="90" customWidth="1"/>
    <col min="6148" max="6148" width="19.140625" style="90" customWidth="1"/>
    <col min="6149" max="6149" width="18.7109375" style="90" customWidth="1"/>
    <col min="6150" max="6390" width="9.140625" style="90"/>
    <col min="6391" max="6391" width="2" style="90" customWidth="1"/>
    <col min="6392" max="6392" width="6.42578125" style="90" customWidth="1"/>
    <col min="6393" max="6393" width="67.7109375" style="90" customWidth="1"/>
    <col min="6394" max="6399" width="17" style="90" customWidth="1"/>
    <col min="6400" max="6400" width="8.28515625" style="90" customWidth="1"/>
    <col min="6401" max="6401" width="10.140625" style="90" customWidth="1"/>
    <col min="6402" max="6403" width="14.7109375" style="90" customWidth="1"/>
    <col min="6404" max="6404" width="19.140625" style="90" customWidth="1"/>
    <col min="6405" max="6405" width="18.7109375" style="90" customWidth="1"/>
    <col min="6406" max="6646" width="9.140625" style="90"/>
    <col min="6647" max="6647" width="2" style="90" customWidth="1"/>
    <col min="6648" max="6648" width="6.42578125" style="90" customWidth="1"/>
    <col min="6649" max="6649" width="67.7109375" style="90" customWidth="1"/>
    <col min="6650" max="6655" width="17" style="90" customWidth="1"/>
    <col min="6656" max="6656" width="8.28515625" style="90" customWidth="1"/>
    <col min="6657" max="6657" width="10.140625" style="90" customWidth="1"/>
    <col min="6658" max="6659" width="14.7109375" style="90" customWidth="1"/>
    <col min="6660" max="6660" width="19.140625" style="90" customWidth="1"/>
    <col min="6661" max="6661" width="18.7109375" style="90" customWidth="1"/>
    <col min="6662" max="6902" width="9.140625" style="90"/>
    <col min="6903" max="6903" width="2" style="90" customWidth="1"/>
    <col min="6904" max="6904" width="6.42578125" style="90" customWidth="1"/>
    <col min="6905" max="6905" width="67.7109375" style="90" customWidth="1"/>
    <col min="6906" max="6911" width="17" style="90" customWidth="1"/>
    <col min="6912" max="6912" width="8.28515625" style="90" customWidth="1"/>
    <col min="6913" max="6913" width="10.140625" style="90" customWidth="1"/>
    <col min="6914" max="6915" width="14.7109375" style="90" customWidth="1"/>
    <col min="6916" max="6916" width="19.140625" style="90" customWidth="1"/>
    <col min="6917" max="6917" width="18.7109375" style="90" customWidth="1"/>
    <col min="6918" max="7158" width="9.140625" style="90"/>
    <col min="7159" max="7159" width="2" style="90" customWidth="1"/>
    <col min="7160" max="7160" width="6.42578125" style="90" customWidth="1"/>
    <col min="7161" max="7161" width="67.7109375" style="90" customWidth="1"/>
    <col min="7162" max="7167" width="17" style="90" customWidth="1"/>
    <col min="7168" max="7168" width="8.28515625" style="90" customWidth="1"/>
    <col min="7169" max="7169" width="10.140625" style="90" customWidth="1"/>
    <col min="7170" max="7171" width="14.7109375" style="90" customWidth="1"/>
    <col min="7172" max="7172" width="19.140625" style="90" customWidth="1"/>
    <col min="7173" max="7173" width="18.7109375" style="90" customWidth="1"/>
    <col min="7174" max="7414" width="9.140625" style="90"/>
    <col min="7415" max="7415" width="2" style="90" customWidth="1"/>
    <col min="7416" max="7416" width="6.42578125" style="90" customWidth="1"/>
    <col min="7417" max="7417" width="67.7109375" style="90" customWidth="1"/>
    <col min="7418" max="7423" width="17" style="90" customWidth="1"/>
    <col min="7424" max="7424" width="8.28515625" style="90" customWidth="1"/>
    <col min="7425" max="7425" width="10.140625" style="90" customWidth="1"/>
    <col min="7426" max="7427" width="14.7109375" style="90" customWidth="1"/>
    <col min="7428" max="7428" width="19.140625" style="90" customWidth="1"/>
    <col min="7429" max="7429" width="18.7109375" style="90" customWidth="1"/>
    <col min="7430" max="7670" width="9.140625" style="90"/>
    <col min="7671" max="7671" width="2" style="90" customWidth="1"/>
    <col min="7672" max="7672" width="6.42578125" style="90" customWidth="1"/>
    <col min="7673" max="7673" width="67.7109375" style="90" customWidth="1"/>
    <col min="7674" max="7679" width="17" style="90" customWidth="1"/>
    <col min="7680" max="7680" width="8.28515625" style="90" customWidth="1"/>
    <col min="7681" max="7681" width="10.140625" style="90" customWidth="1"/>
    <col min="7682" max="7683" width="14.7109375" style="90" customWidth="1"/>
    <col min="7684" max="7684" width="19.140625" style="90" customWidth="1"/>
    <col min="7685" max="7685" width="18.7109375" style="90" customWidth="1"/>
    <col min="7686" max="7926" width="9.140625" style="90"/>
    <col min="7927" max="7927" width="2" style="90" customWidth="1"/>
    <col min="7928" max="7928" width="6.42578125" style="90" customWidth="1"/>
    <col min="7929" max="7929" width="67.7109375" style="90" customWidth="1"/>
    <col min="7930" max="7935" width="17" style="90" customWidth="1"/>
    <col min="7936" max="7936" width="8.28515625" style="90" customWidth="1"/>
    <col min="7937" max="7937" width="10.140625" style="90" customWidth="1"/>
    <col min="7938" max="7939" width="14.7109375" style="90" customWidth="1"/>
    <col min="7940" max="7940" width="19.140625" style="90" customWidth="1"/>
    <col min="7941" max="7941" width="18.7109375" style="90" customWidth="1"/>
    <col min="7942" max="8182" width="9.140625" style="90"/>
    <col min="8183" max="8183" width="2" style="90" customWidth="1"/>
    <col min="8184" max="8184" width="6.42578125" style="90" customWidth="1"/>
    <col min="8185" max="8185" width="67.7109375" style="90" customWidth="1"/>
    <col min="8186" max="8191" width="17" style="90" customWidth="1"/>
    <col min="8192" max="8192" width="8.28515625" style="90" customWidth="1"/>
    <col min="8193" max="8193" width="10.140625" style="90" customWidth="1"/>
    <col min="8194" max="8195" width="14.7109375" style="90" customWidth="1"/>
    <col min="8196" max="8196" width="19.140625" style="90" customWidth="1"/>
    <col min="8197" max="8197" width="18.7109375" style="90" customWidth="1"/>
    <col min="8198" max="8438" width="9.140625" style="90"/>
    <col min="8439" max="8439" width="2" style="90" customWidth="1"/>
    <col min="8440" max="8440" width="6.42578125" style="90" customWidth="1"/>
    <col min="8441" max="8441" width="67.7109375" style="90" customWidth="1"/>
    <col min="8442" max="8447" width="17" style="90" customWidth="1"/>
    <col min="8448" max="8448" width="8.28515625" style="90" customWidth="1"/>
    <col min="8449" max="8449" width="10.140625" style="90" customWidth="1"/>
    <col min="8450" max="8451" width="14.7109375" style="90" customWidth="1"/>
    <col min="8452" max="8452" width="19.140625" style="90" customWidth="1"/>
    <col min="8453" max="8453" width="18.7109375" style="90" customWidth="1"/>
    <col min="8454" max="8694" width="9.140625" style="90"/>
    <col min="8695" max="8695" width="2" style="90" customWidth="1"/>
    <col min="8696" max="8696" width="6.42578125" style="90" customWidth="1"/>
    <col min="8697" max="8697" width="67.7109375" style="90" customWidth="1"/>
    <col min="8698" max="8703" width="17" style="90" customWidth="1"/>
    <col min="8704" max="8704" width="8.28515625" style="90" customWidth="1"/>
    <col min="8705" max="8705" width="10.140625" style="90" customWidth="1"/>
    <col min="8706" max="8707" width="14.7109375" style="90" customWidth="1"/>
    <col min="8708" max="8708" width="19.140625" style="90" customWidth="1"/>
    <col min="8709" max="8709" width="18.7109375" style="90" customWidth="1"/>
    <col min="8710" max="8950" width="9.140625" style="90"/>
    <col min="8951" max="8951" width="2" style="90" customWidth="1"/>
    <col min="8952" max="8952" width="6.42578125" style="90" customWidth="1"/>
    <col min="8953" max="8953" width="67.7109375" style="90" customWidth="1"/>
    <col min="8954" max="8959" width="17" style="90" customWidth="1"/>
    <col min="8960" max="8960" width="8.28515625" style="90" customWidth="1"/>
    <col min="8961" max="8961" width="10.140625" style="90" customWidth="1"/>
    <col min="8962" max="8963" width="14.7109375" style="90" customWidth="1"/>
    <col min="8964" max="8964" width="19.140625" style="90" customWidth="1"/>
    <col min="8965" max="8965" width="18.7109375" style="90" customWidth="1"/>
    <col min="8966" max="9206" width="9.140625" style="90"/>
    <col min="9207" max="9207" width="2" style="90" customWidth="1"/>
    <col min="9208" max="9208" width="6.42578125" style="90" customWidth="1"/>
    <col min="9209" max="9209" width="67.7109375" style="90" customWidth="1"/>
    <col min="9210" max="9215" width="17" style="90" customWidth="1"/>
    <col min="9216" max="9216" width="8.28515625" style="90" customWidth="1"/>
    <col min="9217" max="9217" width="10.140625" style="90" customWidth="1"/>
    <col min="9218" max="9219" width="14.7109375" style="90" customWidth="1"/>
    <col min="9220" max="9220" width="19.140625" style="90" customWidth="1"/>
    <col min="9221" max="9221" width="18.7109375" style="90" customWidth="1"/>
    <col min="9222" max="9462" width="9.140625" style="90"/>
    <col min="9463" max="9463" width="2" style="90" customWidth="1"/>
    <col min="9464" max="9464" width="6.42578125" style="90" customWidth="1"/>
    <col min="9465" max="9465" width="67.7109375" style="90" customWidth="1"/>
    <col min="9466" max="9471" width="17" style="90" customWidth="1"/>
    <col min="9472" max="9472" width="8.28515625" style="90" customWidth="1"/>
    <col min="9473" max="9473" width="10.140625" style="90" customWidth="1"/>
    <col min="9474" max="9475" width="14.7109375" style="90" customWidth="1"/>
    <col min="9476" max="9476" width="19.140625" style="90" customWidth="1"/>
    <col min="9477" max="9477" width="18.7109375" style="90" customWidth="1"/>
    <col min="9478" max="9718" width="9.140625" style="90"/>
    <col min="9719" max="9719" width="2" style="90" customWidth="1"/>
    <col min="9720" max="9720" width="6.42578125" style="90" customWidth="1"/>
    <col min="9721" max="9721" width="67.7109375" style="90" customWidth="1"/>
    <col min="9722" max="9727" width="17" style="90" customWidth="1"/>
    <col min="9728" max="9728" width="8.28515625" style="90" customWidth="1"/>
    <col min="9729" max="9729" width="10.140625" style="90" customWidth="1"/>
    <col min="9730" max="9731" width="14.7109375" style="90" customWidth="1"/>
    <col min="9732" max="9732" width="19.140625" style="90" customWidth="1"/>
    <col min="9733" max="9733" width="18.7109375" style="90" customWidth="1"/>
    <col min="9734" max="9974" width="9.140625" style="90"/>
    <col min="9975" max="9975" width="2" style="90" customWidth="1"/>
    <col min="9976" max="9976" width="6.42578125" style="90" customWidth="1"/>
    <col min="9977" max="9977" width="67.7109375" style="90" customWidth="1"/>
    <col min="9978" max="9983" width="17" style="90" customWidth="1"/>
    <col min="9984" max="9984" width="8.28515625" style="90" customWidth="1"/>
    <col min="9985" max="9985" width="10.140625" style="90" customWidth="1"/>
    <col min="9986" max="9987" width="14.7109375" style="90" customWidth="1"/>
    <col min="9988" max="9988" width="19.140625" style="90" customWidth="1"/>
    <col min="9989" max="9989" width="18.7109375" style="90" customWidth="1"/>
    <col min="9990" max="10230" width="9.140625" style="90"/>
    <col min="10231" max="10231" width="2" style="90" customWidth="1"/>
    <col min="10232" max="10232" width="6.42578125" style="90" customWidth="1"/>
    <col min="10233" max="10233" width="67.7109375" style="90" customWidth="1"/>
    <col min="10234" max="10239" width="17" style="90" customWidth="1"/>
    <col min="10240" max="10240" width="8.28515625" style="90" customWidth="1"/>
    <col min="10241" max="10241" width="10.140625" style="90" customWidth="1"/>
    <col min="10242" max="10243" width="14.7109375" style="90" customWidth="1"/>
    <col min="10244" max="10244" width="19.140625" style="90" customWidth="1"/>
    <col min="10245" max="10245" width="18.7109375" style="90" customWidth="1"/>
    <col min="10246" max="10486" width="9.140625" style="90"/>
    <col min="10487" max="10487" width="2" style="90" customWidth="1"/>
    <col min="10488" max="10488" width="6.42578125" style="90" customWidth="1"/>
    <col min="10489" max="10489" width="67.7109375" style="90" customWidth="1"/>
    <col min="10490" max="10495" width="17" style="90" customWidth="1"/>
    <col min="10496" max="10496" width="8.28515625" style="90" customWidth="1"/>
    <col min="10497" max="10497" width="10.140625" style="90" customWidth="1"/>
    <col min="10498" max="10499" width="14.7109375" style="90" customWidth="1"/>
    <col min="10500" max="10500" width="19.140625" style="90" customWidth="1"/>
    <col min="10501" max="10501" width="18.7109375" style="90" customWidth="1"/>
    <col min="10502" max="10742" width="9.140625" style="90"/>
    <col min="10743" max="10743" width="2" style="90" customWidth="1"/>
    <col min="10744" max="10744" width="6.42578125" style="90" customWidth="1"/>
    <col min="10745" max="10745" width="67.7109375" style="90" customWidth="1"/>
    <col min="10746" max="10751" width="17" style="90" customWidth="1"/>
    <col min="10752" max="10752" width="8.28515625" style="90" customWidth="1"/>
    <col min="10753" max="10753" width="10.140625" style="90" customWidth="1"/>
    <col min="10754" max="10755" width="14.7109375" style="90" customWidth="1"/>
    <col min="10756" max="10756" width="19.140625" style="90" customWidth="1"/>
    <col min="10757" max="10757" width="18.7109375" style="90" customWidth="1"/>
    <col min="10758" max="10998" width="9.140625" style="90"/>
    <col min="10999" max="10999" width="2" style="90" customWidth="1"/>
    <col min="11000" max="11000" width="6.42578125" style="90" customWidth="1"/>
    <col min="11001" max="11001" width="67.7109375" style="90" customWidth="1"/>
    <col min="11002" max="11007" width="17" style="90" customWidth="1"/>
    <col min="11008" max="11008" width="8.28515625" style="90" customWidth="1"/>
    <col min="11009" max="11009" width="10.140625" style="90" customWidth="1"/>
    <col min="11010" max="11011" width="14.7109375" style="90" customWidth="1"/>
    <col min="11012" max="11012" width="19.140625" style="90" customWidth="1"/>
    <col min="11013" max="11013" width="18.7109375" style="90" customWidth="1"/>
    <col min="11014" max="11254" width="9.140625" style="90"/>
    <col min="11255" max="11255" width="2" style="90" customWidth="1"/>
    <col min="11256" max="11256" width="6.42578125" style="90" customWidth="1"/>
    <col min="11257" max="11257" width="67.7109375" style="90" customWidth="1"/>
    <col min="11258" max="11263" width="17" style="90" customWidth="1"/>
    <col min="11264" max="11264" width="8.28515625" style="90" customWidth="1"/>
    <col min="11265" max="11265" width="10.140625" style="90" customWidth="1"/>
    <col min="11266" max="11267" width="14.7109375" style="90" customWidth="1"/>
    <col min="11268" max="11268" width="19.140625" style="90" customWidth="1"/>
    <col min="11269" max="11269" width="18.7109375" style="90" customWidth="1"/>
    <col min="11270" max="11510" width="9.140625" style="90"/>
    <col min="11511" max="11511" width="2" style="90" customWidth="1"/>
    <col min="11512" max="11512" width="6.42578125" style="90" customWidth="1"/>
    <col min="11513" max="11513" width="67.7109375" style="90" customWidth="1"/>
    <col min="11514" max="11519" width="17" style="90" customWidth="1"/>
    <col min="11520" max="11520" width="8.28515625" style="90" customWidth="1"/>
    <col min="11521" max="11521" width="10.140625" style="90" customWidth="1"/>
    <col min="11522" max="11523" width="14.7109375" style="90" customWidth="1"/>
    <col min="11524" max="11524" width="19.140625" style="90" customWidth="1"/>
    <col min="11525" max="11525" width="18.7109375" style="90" customWidth="1"/>
    <col min="11526" max="11766" width="9.140625" style="90"/>
    <col min="11767" max="11767" width="2" style="90" customWidth="1"/>
    <col min="11768" max="11768" width="6.42578125" style="90" customWidth="1"/>
    <col min="11769" max="11769" width="67.7109375" style="90" customWidth="1"/>
    <col min="11770" max="11775" width="17" style="90" customWidth="1"/>
    <col min="11776" max="11776" width="8.28515625" style="90" customWidth="1"/>
    <col min="11777" max="11777" width="10.140625" style="90" customWidth="1"/>
    <col min="11778" max="11779" width="14.7109375" style="90" customWidth="1"/>
    <col min="11780" max="11780" width="19.140625" style="90" customWidth="1"/>
    <col min="11781" max="11781" width="18.7109375" style="90" customWidth="1"/>
    <col min="11782" max="12022" width="9.140625" style="90"/>
    <col min="12023" max="12023" width="2" style="90" customWidth="1"/>
    <col min="12024" max="12024" width="6.42578125" style="90" customWidth="1"/>
    <col min="12025" max="12025" width="67.7109375" style="90" customWidth="1"/>
    <col min="12026" max="12031" width="17" style="90" customWidth="1"/>
    <col min="12032" max="12032" width="8.28515625" style="90" customWidth="1"/>
    <col min="12033" max="12033" width="10.140625" style="90" customWidth="1"/>
    <col min="12034" max="12035" width="14.7109375" style="90" customWidth="1"/>
    <col min="12036" max="12036" width="19.140625" style="90" customWidth="1"/>
    <col min="12037" max="12037" width="18.7109375" style="90" customWidth="1"/>
    <col min="12038" max="12278" width="9.140625" style="90"/>
    <col min="12279" max="12279" width="2" style="90" customWidth="1"/>
    <col min="12280" max="12280" width="6.42578125" style="90" customWidth="1"/>
    <col min="12281" max="12281" width="67.7109375" style="90" customWidth="1"/>
    <col min="12282" max="12287" width="17" style="90" customWidth="1"/>
    <col min="12288" max="12288" width="8.28515625" style="90" customWidth="1"/>
    <col min="12289" max="12289" width="10.140625" style="90" customWidth="1"/>
    <col min="12290" max="12291" width="14.7109375" style="90" customWidth="1"/>
    <col min="12292" max="12292" width="19.140625" style="90" customWidth="1"/>
    <col min="12293" max="12293" width="18.7109375" style="90" customWidth="1"/>
    <col min="12294" max="12534" width="9.140625" style="90"/>
    <col min="12535" max="12535" width="2" style="90" customWidth="1"/>
    <col min="12536" max="12536" width="6.42578125" style="90" customWidth="1"/>
    <col min="12537" max="12537" width="67.7109375" style="90" customWidth="1"/>
    <col min="12538" max="12543" width="17" style="90" customWidth="1"/>
    <col min="12544" max="12544" width="8.28515625" style="90" customWidth="1"/>
    <col min="12545" max="12545" width="10.140625" style="90" customWidth="1"/>
    <col min="12546" max="12547" width="14.7109375" style="90" customWidth="1"/>
    <col min="12548" max="12548" width="19.140625" style="90" customWidth="1"/>
    <col min="12549" max="12549" width="18.7109375" style="90" customWidth="1"/>
    <col min="12550" max="12790" width="9.140625" style="90"/>
    <col min="12791" max="12791" width="2" style="90" customWidth="1"/>
    <col min="12792" max="12792" width="6.42578125" style="90" customWidth="1"/>
    <col min="12793" max="12793" width="67.7109375" style="90" customWidth="1"/>
    <col min="12794" max="12799" width="17" style="90" customWidth="1"/>
    <col min="12800" max="12800" width="8.28515625" style="90" customWidth="1"/>
    <col min="12801" max="12801" width="10.140625" style="90" customWidth="1"/>
    <col min="12802" max="12803" width="14.7109375" style="90" customWidth="1"/>
    <col min="12804" max="12804" width="19.140625" style="90" customWidth="1"/>
    <col min="12805" max="12805" width="18.7109375" style="90" customWidth="1"/>
    <col min="12806" max="13046" width="9.140625" style="90"/>
    <col min="13047" max="13047" width="2" style="90" customWidth="1"/>
    <col min="13048" max="13048" width="6.42578125" style="90" customWidth="1"/>
    <col min="13049" max="13049" width="67.7109375" style="90" customWidth="1"/>
    <col min="13050" max="13055" width="17" style="90" customWidth="1"/>
    <col min="13056" max="13056" width="8.28515625" style="90" customWidth="1"/>
    <col min="13057" max="13057" width="10.140625" style="90" customWidth="1"/>
    <col min="13058" max="13059" width="14.7109375" style="90" customWidth="1"/>
    <col min="13060" max="13060" width="19.140625" style="90" customWidth="1"/>
    <col min="13061" max="13061" width="18.7109375" style="90" customWidth="1"/>
    <col min="13062" max="13302" width="9.140625" style="90"/>
    <col min="13303" max="13303" width="2" style="90" customWidth="1"/>
    <col min="13304" max="13304" width="6.42578125" style="90" customWidth="1"/>
    <col min="13305" max="13305" width="67.7109375" style="90" customWidth="1"/>
    <col min="13306" max="13311" width="17" style="90" customWidth="1"/>
    <col min="13312" max="13312" width="8.28515625" style="90" customWidth="1"/>
    <col min="13313" max="13313" width="10.140625" style="90" customWidth="1"/>
    <col min="13314" max="13315" width="14.7109375" style="90" customWidth="1"/>
    <col min="13316" max="13316" width="19.140625" style="90" customWidth="1"/>
    <col min="13317" max="13317" width="18.7109375" style="90" customWidth="1"/>
    <col min="13318" max="13558" width="9.140625" style="90"/>
    <col min="13559" max="13559" width="2" style="90" customWidth="1"/>
    <col min="13560" max="13560" width="6.42578125" style="90" customWidth="1"/>
    <col min="13561" max="13561" width="67.7109375" style="90" customWidth="1"/>
    <col min="13562" max="13567" width="17" style="90" customWidth="1"/>
    <col min="13568" max="13568" width="8.28515625" style="90" customWidth="1"/>
    <col min="13569" max="13569" width="10.140625" style="90" customWidth="1"/>
    <col min="13570" max="13571" width="14.7109375" style="90" customWidth="1"/>
    <col min="13572" max="13572" width="19.140625" style="90" customWidth="1"/>
    <col min="13573" max="13573" width="18.7109375" style="90" customWidth="1"/>
    <col min="13574" max="13814" width="9.140625" style="90"/>
    <col min="13815" max="13815" width="2" style="90" customWidth="1"/>
    <col min="13816" max="13816" width="6.42578125" style="90" customWidth="1"/>
    <col min="13817" max="13817" width="67.7109375" style="90" customWidth="1"/>
    <col min="13818" max="13823" width="17" style="90" customWidth="1"/>
    <col min="13824" max="13824" width="8.28515625" style="90" customWidth="1"/>
    <col min="13825" max="13825" width="10.140625" style="90" customWidth="1"/>
    <col min="13826" max="13827" width="14.7109375" style="90" customWidth="1"/>
    <col min="13828" max="13828" width="19.140625" style="90" customWidth="1"/>
    <col min="13829" max="13829" width="18.7109375" style="90" customWidth="1"/>
    <col min="13830" max="14070" width="9.140625" style="90"/>
    <col min="14071" max="14071" width="2" style="90" customWidth="1"/>
    <col min="14072" max="14072" width="6.42578125" style="90" customWidth="1"/>
    <col min="14073" max="14073" width="67.7109375" style="90" customWidth="1"/>
    <col min="14074" max="14079" width="17" style="90" customWidth="1"/>
    <col min="14080" max="14080" width="8.28515625" style="90" customWidth="1"/>
    <col min="14081" max="14081" width="10.140625" style="90" customWidth="1"/>
    <col min="14082" max="14083" width="14.7109375" style="90" customWidth="1"/>
    <col min="14084" max="14084" width="19.140625" style="90" customWidth="1"/>
    <col min="14085" max="14085" width="18.7109375" style="90" customWidth="1"/>
    <col min="14086" max="14326" width="9.140625" style="90"/>
    <col min="14327" max="14327" width="2" style="90" customWidth="1"/>
    <col min="14328" max="14328" width="6.42578125" style="90" customWidth="1"/>
    <col min="14329" max="14329" width="67.7109375" style="90" customWidth="1"/>
    <col min="14330" max="14335" width="17" style="90" customWidth="1"/>
    <col min="14336" max="14336" width="8.28515625" style="90" customWidth="1"/>
    <col min="14337" max="14337" width="10.140625" style="90" customWidth="1"/>
    <col min="14338" max="14339" width="14.7109375" style="90" customWidth="1"/>
    <col min="14340" max="14340" width="19.140625" style="90" customWidth="1"/>
    <col min="14341" max="14341" width="18.7109375" style="90" customWidth="1"/>
    <col min="14342" max="14582" width="9.140625" style="90"/>
    <col min="14583" max="14583" width="2" style="90" customWidth="1"/>
    <col min="14584" max="14584" width="6.42578125" style="90" customWidth="1"/>
    <col min="14585" max="14585" width="67.7109375" style="90" customWidth="1"/>
    <col min="14586" max="14591" width="17" style="90" customWidth="1"/>
    <col min="14592" max="14592" width="8.28515625" style="90" customWidth="1"/>
    <col min="14593" max="14593" width="10.140625" style="90" customWidth="1"/>
    <col min="14594" max="14595" width="14.7109375" style="90" customWidth="1"/>
    <col min="14596" max="14596" width="19.140625" style="90" customWidth="1"/>
    <col min="14597" max="14597" width="18.7109375" style="90" customWidth="1"/>
    <col min="14598" max="14838" width="9.140625" style="90"/>
    <col min="14839" max="14839" width="2" style="90" customWidth="1"/>
    <col min="14840" max="14840" width="6.42578125" style="90" customWidth="1"/>
    <col min="14841" max="14841" width="67.7109375" style="90" customWidth="1"/>
    <col min="14842" max="14847" width="17" style="90" customWidth="1"/>
    <col min="14848" max="14848" width="8.28515625" style="90" customWidth="1"/>
    <col min="14849" max="14849" width="10.140625" style="90" customWidth="1"/>
    <col min="14850" max="14851" width="14.7109375" style="90" customWidth="1"/>
    <col min="14852" max="14852" width="19.140625" style="90" customWidth="1"/>
    <col min="14853" max="14853" width="18.7109375" style="90" customWidth="1"/>
    <col min="14854" max="15094" width="9.140625" style="90"/>
    <col min="15095" max="15095" width="2" style="90" customWidth="1"/>
    <col min="15096" max="15096" width="6.42578125" style="90" customWidth="1"/>
    <col min="15097" max="15097" width="67.7109375" style="90" customWidth="1"/>
    <col min="15098" max="15103" width="17" style="90" customWidth="1"/>
    <col min="15104" max="15104" width="8.28515625" style="90" customWidth="1"/>
    <col min="15105" max="15105" width="10.140625" style="90" customWidth="1"/>
    <col min="15106" max="15107" width="14.7109375" style="90" customWidth="1"/>
    <col min="15108" max="15108" width="19.140625" style="90" customWidth="1"/>
    <col min="15109" max="15109" width="18.7109375" style="90" customWidth="1"/>
    <col min="15110" max="15350" width="9.140625" style="90"/>
    <col min="15351" max="15351" width="2" style="90" customWidth="1"/>
    <col min="15352" max="15352" width="6.42578125" style="90" customWidth="1"/>
    <col min="15353" max="15353" width="67.7109375" style="90" customWidth="1"/>
    <col min="15354" max="15359" width="17" style="90" customWidth="1"/>
    <col min="15360" max="15360" width="8.28515625" style="90" customWidth="1"/>
    <col min="15361" max="15361" width="10.140625" style="90" customWidth="1"/>
    <col min="15362" max="15363" width="14.7109375" style="90" customWidth="1"/>
    <col min="15364" max="15364" width="19.140625" style="90" customWidth="1"/>
    <col min="15365" max="15365" width="18.7109375" style="90" customWidth="1"/>
    <col min="15366" max="15606" width="9.140625" style="90"/>
    <col min="15607" max="15607" width="2" style="90" customWidth="1"/>
    <col min="15608" max="15608" width="6.42578125" style="90" customWidth="1"/>
    <col min="15609" max="15609" width="67.7109375" style="90" customWidth="1"/>
    <col min="15610" max="15615" width="17" style="90" customWidth="1"/>
    <col min="15616" max="15616" width="8.28515625" style="90" customWidth="1"/>
    <col min="15617" max="15617" width="10.140625" style="90" customWidth="1"/>
    <col min="15618" max="15619" width="14.7109375" style="90" customWidth="1"/>
    <col min="15620" max="15620" width="19.140625" style="90" customWidth="1"/>
    <col min="15621" max="15621" width="18.7109375" style="90" customWidth="1"/>
    <col min="15622" max="15862" width="9.140625" style="90"/>
    <col min="15863" max="15863" width="2" style="90" customWidth="1"/>
    <col min="15864" max="15864" width="6.42578125" style="90" customWidth="1"/>
    <col min="15865" max="15865" width="67.7109375" style="90" customWidth="1"/>
    <col min="15866" max="15871" width="17" style="90" customWidth="1"/>
    <col min="15872" max="15872" width="8.28515625" style="90" customWidth="1"/>
    <col min="15873" max="15873" width="10.140625" style="90" customWidth="1"/>
    <col min="15874" max="15875" width="14.7109375" style="90" customWidth="1"/>
    <col min="15876" max="15876" width="19.140625" style="90" customWidth="1"/>
    <col min="15877" max="15877" width="18.7109375" style="90" customWidth="1"/>
    <col min="15878" max="16118" width="9.140625" style="90"/>
    <col min="16119" max="16119" width="2" style="90" customWidth="1"/>
    <col min="16120" max="16120" width="6.42578125" style="90" customWidth="1"/>
    <col min="16121" max="16121" width="67.7109375" style="90" customWidth="1"/>
    <col min="16122" max="16127" width="17" style="90" customWidth="1"/>
    <col min="16128" max="16128" width="8.28515625" style="90" customWidth="1"/>
    <col min="16129" max="16129" width="10.140625" style="90" customWidth="1"/>
    <col min="16130" max="16131" width="14.7109375" style="90" customWidth="1"/>
    <col min="16132" max="16132" width="19.140625" style="90" customWidth="1"/>
    <col min="16133" max="16133" width="18.7109375" style="90" customWidth="1"/>
    <col min="16134" max="16384" width="9.140625" style="90"/>
  </cols>
  <sheetData>
    <row r="1" spans="1:7 16134:16384" s="54" customFormat="1" ht="18" customHeight="1" x14ac:dyDescent="0.3">
      <c r="A1" s="297" t="s">
        <v>46</v>
      </c>
      <c r="B1" s="297"/>
      <c r="C1" s="297"/>
      <c r="D1" s="297"/>
      <c r="E1" s="297"/>
      <c r="F1" s="91"/>
    </row>
    <row r="2" spans="1:7 16134:16384" s="54" customFormat="1" ht="18" customHeight="1" x14ac:dyDescent="0.3">
      <c r="A2" s="297" t="s">
        <v>47</v>
      </c>
      <c r="B2" s="297"/>
      <c r="C2" s="297"/>
      <c r="D2" s="297"/>
      <c r="E2" s="297"/>
      <c r="F2" s="91"/>
    </row>
    <row r="3" spans="1:7 16134:16384" s="54" customFormat="1" ht="18" customHeight="1" x14ac:dyDescent="0.2">
      <c r="A3" s="91"/>
      <c r="B3" s="91"/>
      <c r="C3" s="91"/>
      <c r="D3" s="91"/>
      <c r="E3" s="92"/>
      <c r="F3" s="91"/>
    </row>
    <row r="4" spans="1:7 16134:16384" s="96" customFormat="1" ht="15" customHeight="1" x14ac:dyDescent="0.2">
      <c r="A4" s="298" t="s">
        <v>48</v>
      </c>
      <c r="B4" s="298"/>
      <c r="C4" s="93"/>
      <c r="D4" s="93"/>
      <c r="E4" s="94"/>
      <c r="F4" s="95"/>
    </row>
    <row r="5" spans="1:7 16134:16384" s="100" customFormat="1" ht="15" customHeight="1" x14ac:dyDescent="0.2">
      <c r="A5" s="294" t="s">
        <v>49</v>
      </c>
      <c r="B5" s="294"/>
      <c r="C5" s="97"/>
      <c r="D5" s="97"/>
      <c r="E5" s="98"/>
      <c r="F5" s="99"/>
    </row>
    <row r="6" spans="1:7 16134:16384" s="96" customFormat="1" ht="15" customHeight="1" x14ac:dyDescent="0.2">
      <c r="A6" s="299" t="s">
        <v>50</v>
      </c>
      <c r="B6" s="299"/>
      <c r="C6" s="101"/>
      <c r="D6" s="97"/>
      <c r="E6" s="98"/>
      <c r="F6" s="99"/>
    </row>
    <row r="7" spans="1:7 16134:16384" s="96" customFormat="1" ht="15" customHeight="1" x14ac:dyDescent="0.2">
      <c r="A7" s="294" t="s">
        <v>51</v>
      </c>
      <c r="B7" s="294"/>
      <c r="C7" s="97"/>
      <c r="D7" s="97"/>
      <c r="E7" s="98"/>
      <c r="F7" s="99"/>
    </row>
    <row r="8" spans="1:7 16134:16384" s="96" customFormat="1" ht="15" customHeight="1" x14ac:dyDescent="0.2">
      <c r="A8" s="295" t="s">
        <v>52</v>
      </c>
      <c r="B8" s="295"/>
      <c r="C8" s="102">
        <f>+C16+C24+C35+C42+C50+C57+C63+C72+C80</f>
        <v>10949027.439999999</v>
      </c>
      <c r="D8" s="102">
        <f>+D16+D24+D35+D42+D50+D57+D63+D72+D80</f>
        <v>4169398.2300000004</v>
      </c>
      <c r="E8" s="102">
        <f>+E16+E24+E35+E42+E50+E57+E63+E72+E80</f>
        <v>1.6161828166057757</v>
      </c>
      <c r="F8" s="99"/>
      <c r="G8" s="103"/>
    </row>
    <row r="9" spans="1:7 16134:16384" x14ac:dyDescent="0.25">
      <c r="A9" s="296"/>
      <c r="B9" s="296"/>
      <c r="C9" s="296"/>
      <c r="D9" s="296"/>
      <c r="E9" s="296"/>
    </row>
    <row r="10" spans="1:7 16134:16384" s="40" customFormat="1" ht="15" x14ac:dyDescent="0.25">
      <c r="A10" s="104" t="s">
        <v>53</v>
      </c>
      <c r="B10" s="105"/>
      <c r="C10" s="105"/>
      <c r="D10" s="105"/>
      <c r="E10" s="106"/>
      <c r="F10" s="107"/>
    </row>
    <row r="11" spans="1:7 16134:16384" s="112" customFormat="1" ht="24" customHeight="1" x14ac:dyDescent="0.2">
      <c r="A11" s="108" t="s">
        <v>54</v>
      </c>
      <c r="B11" s="109" t="s">
        <v>55</v>
      </c>
      <c r="C11" s="109" t="s">
        <v>56</v>
      </c>
      <c r="D11" s="109" t="s">
        <v>57</v>
      </c>
      <c r="E11" s="110" t="s">
        <v>58</v>
      </c>
      <c r="F11" s="111"/>
      <c r="G11" s="111"/>
      <c r="WVN11" s="40"/>
      <c r="WVO11" s="40"/>
      <c r="WVP11" s="40"/>
      <c r="WVQ11" s="40"/>
      <c r="WVR11" s="40"/>
      <c r="WVS11" s="40"/>
      <c r="WVT11" s="40"/>
      <c r="WVU11" s="40"/>
      <c r="WVV11" s="40"/>
      <c r="WVW11" s="40"/>
      <c r="WVX11" s="40"/>
      <c r="WVY11" s="40"/>
      <c r="WVZ11" s="40"/>
      <c r="WWA11" s="40"/>
      <c r="WWB11" s="40"/>
      <c r="WWC11" s="40"/>
      <c r="WWD11" s="40"/>
      <c r="WWE11" s="40"/>
      <c r="WWF11" s="40"/>
      <c r="WWG11" s="40"/>
      <c r="WWH11" s="40"/>
      <c r="WWI11" s="40"/>
      <c r="WWJ11" s="40"/>
      <c r="WWK11" s="40"/>
      <c r="WWL11" s="40"/>
      <c r="WWM11" s="40"/>
      <c r="WWN11" s="40"/>
      <c r="WWO11" s="40"/>
      <c r="WWP11" s="40"/>
      <c r="WWQ11" s="40"/>
      <c r="WWR11" s="40"/>
      <c r="WWS11" s="40"/>
      <c r="WWT11" s="40"/>
      <c r="WWU11" s="40"/>
      <c r="WWV11" s="40"/>
      <c r="WWW11" s="40"/>
      <c r="WWX11" s="40"/>
      <c r="WWY11" s="40"/>
      <c r="WWZ11" s="40"/>
      <c r="WXA11" s="40"/>
      <c r="WXB11" s="40"/>
      <c r="WXC11" s="40"/>
      <c r="WXD11" s="40"/>
      <c r="WXE11" s="40"/>
      <c r="WXF11" s="40"/>
      <c r="WXG11" s="40"/>
      <c r="WXH11" s="40"/>
      <c r="WXI11" s="40"/>
      <c r="WXJ11" s="40"/>
      <c r="WXK11" s="40"/>
      <c r="WXL11" s="40"/>
      <c r="WXM11" s="40"/>
      <c r="WXN11" s="40"/>
      <c r="WXO11" s="40"/>
      <c r="WXP11" s="40"/>
      <c r="WXQ11" s="40"/>
      <c r="WXR11" s="40"/>
      <c r="WXS11" s="40"/>
      <c r="WXT11" s="40"/>
      <c r="WXU11" s="40"/>
      <c r="WXV11" s="40"/>
      <c r="WXW11" s="40"/>
      <c r="WXX11" s="40"/>
      <c r="WXY11" s="40"/>
      <c r="WXZ11" s="40"/>
      <c r="WYA11" s="40"/>
      <c r="WYB11" s="40"/>
      <c r="WYC11" s="40"/>
      <c r="WYD11" s="40"/>
      <c r="WYE11" s="40"/>
      <c r="WYF11" s="40"/>
      <c r="WYG11" s="40"/>
      <c r="WYH11" s="40"/>
      <c r="WYI11" s="40"/>
      <c r="WYJ11" s="40"/>
      <c r="WYK11" s="40"/>
      <c r="WYL11" s="40"/>
      <c r="WYM11" s="40"/>
      <c r="WYN11" s="40"/>
      <c r="WYO11" s="40"/>
      <c r="WYP11" s="40"/>
      <c r="WYQ11" s="40"/>
      <c r="WYR11" s="40"/>
      <c r="WYS11" s="40"/>
      <c r="WYT11" s="40"/>
      <c r="WYU11" s="40"/>
      <c r="WYV11" s="40"/>
      <c r="WYW11" s="40"/>
      <c r="WYX11" s="40"/>
      <c r="WYY11" s="40"/>
      <c r="WYZ11" s="40"/>
      <c r="WZA11" s="40"/>
      <c r="WZB11" s="40"/>
      <c r="WZC11" s="40"/>
      <c r="WZD11" s="40"/>
      <c r="WZE11" s="40"/>
      <c r="WZF11" s="40"/>
      <c r="WZG11" s="40"/>
      <c r="WZH11" s="40"/>
      <c r="WZI11" s="40"/>
      <c r="WZJ11" s="40"/>
      <c r="WZK11" s="40"/>
      <c r="WZL11" s="40"/>
      <c r="WZM11" s="40"/>
      <c r="WZN11" s="40"/>
      <c r="WZO11" s="40"/>
      <c r="WZP11" s="40"/>
      <c r="WZQ11" s="40"/>
      <c r="WZR11" s="40"/>
      <c r="WZS11" s="40"/>
      <c r="WZT11" s="40"/>
      <c r="WZU11" s="40"/>
      <c r="WZV11" s="40"/>
      <c r="WZW11" s="40"/>
      <c r="WZX11" s="40"/>
      <c r="WZY11" s="40"/>
      <c r="WZZ11" s="40"/>
      <c r="XAA11" s="40"/>
      <c r="XAB11" s="40"/>
      <c r="XAC11" s="40"/>
      <c r="XAD11" s="40"/>
      <c r="XAE11" s="40"/>
      <c r="XAF11" s="40"/>
      <c r="XAG11" s="40"/>
      <c r="XAH11" s="40"/>
      <c r="XAI11" s="40"/>
      <c r="XAJ11" s="40"/>
      <c r="XAK11" s="40"/>
      <c r="XAL11" s="40"/>
      <c r="XAM11" s="40"/>
      <c r="XAN11" s="40"/>
      <c r="XAO11" s="40"/>
      <c r="XAP11" s="40"/>
      <c r="XAQ11" s="40"/>
      <c r="XAR11" s="40"/>
      <c r="XAS11" s="40"/>
      <c r="XAT11" s="40"/>
      <c r="XAU11" s="40"/>
      <c r="XAV11" s="40"/>
      <c r="XAW11" s="40"/>
      <c r="XAX11" s="40"/>
      <c r="XAY11" s="40"/>
      <c r="XAZ11" s="40"/>
      <c r="XBA11" s="40"/>
      <c r="XBB11" s="40"/>
      <c r="XBC11" s="40"/>
      <c r="XBD11" s="40"/>
      <c r="XBE11" s="40"/>
      <c r="XBF11" s="40"/>
      <c r="XBG11" s="40"/>
      <c r="XBH11" s="40"/>
      <c r="XBI11" s="40"/>
      <c r="XBJ11" s="40"/>
      <c r="XBK11" s="40"/>
      <c r="XBL11" s="40"/>
      <c r="XBM11" s="40"/>
      <c r="XBN11" s="40"/>
      <c r="XBO11" s="40"/>
      <c r="XBP11" s="40"/>
      <c r="XBQ11" s="40"/>
      <c r="XBR11" s="40"/>
      <c r="XBS11" s="40"/>
      <c r="XBT11" s="40"/>
      <c r="XBU11" s="40"/>
      <c r="XBV11" s="40"/>
      <c r="XBW11" s="40"/>
      <c r="XBX11" s="40"/>
      <c r="XBY11" s="40"/>
      <c r="XBZ11" s="40"/>
      <c r="XCA11" s="40"/>
      <c r="XCB11" s="40"/>
      <c r="XCC11" s="40"/>
      <c r="XCD11" s="40"/>
      <c r="XCE11" s="40"/>
      <c r="XCF11" s="40"/>
      <c r="XCG11" s="40"/>
      <c r="XCH11" s="40"/>
      <c r="XCI11" s="40"/>
      <c r="XCJ11" s="40"/>
      <c r="XCK11" s="40"/>
      <c r="XCL11" s="40"/>
      <c r="XCM11" s="40"/>
      <c r="XCN11" s="40"/>
      <c r="XCO11" s="40"/>
      <c r="XCP11" s="40"/>
      <c r="XCQ11" s="40"/>
      <c r="XCR11" s="40"/>
      <c r="XCS11" s="40"/>
      <c r="XCT11" s="40"/>
      <c r="XCU11" s="40"/>
      <c r="XCV11" s="40"/>
      <c r="XCW11" s="40"/>
      <c r="XCX11" s="40"/>
      <c r="XCY11" s="40"/>
      <c r="XCZ11" s="40"/>
      <c r="XDA11" s="40"/>
      <c r="XDB11" s="40"/>
      <c r="XDC11" s="40"/>
      <c r="XDD11" s="40"/>
      <c r="XDE11" s="40"/>
      <c r="XDF11" s="40"/>
      <c r="XDG11" s="40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  <c r="XFB11" s="40"/>
      <c r="XFC11" s="40"/>
      <c r="XFD11" s="40"/>
    </row>
    <row r="12" spans="1:7 16134:16384" s="112" customFormat="1" x14ac:dyDescent="0.2">
      <c r="A12" s="113">
        <v>67</v>
      </c>
      <c r="B12" s="114" t="s">
        <v>59</v>
      </c>
      <c r="C12" s="115">
        <f>+C13</f>
        <v>3864175.1799999997</v>
      </c>
      <c r="D12" s="115">
        <f>D13</f>
        <v>1402586.62</v>
      </c>
      <c r="E12" s="116">
        <f>IFERROR(D12/C12,0)</f>
        <v>0.36297179984474726</v>
      </c>
      <c r="F12" s="111"/>
      <c r="G12" s="111"/>
    </row>
    <row r="13" spans="1:7 16134:16384" ht="14.25" customHeight="1" x14ac:dyDescent="0.25">
      <c r="A13" s="117">
        <v>671</v>
      </c>
      <c r="B13" s="118" t="s">
        <v>60</v>
      </c>
      <c r="C13" s="119">
        <f>SUM(C14:C15)</f>
        <v>3864175.1799999997</v>
      </c>
      <c r="D13" s="119">
        <f>SUM(D14:D15)</f>
        <v>1402586.62</v>
      </c>
      <c r="E13" s="120">
        <f>IFERROR(D13/C13,0)</f>
        <v>0.36297179984474726</v>
      </c>
    </row>
    <row r="14" spans="1:7 16134:16384" ht="14.25" customHeight="1" x14ac:dyDescent="0.25">
      <c r="A14" s="121">
        <v>6711</v>
      </c>
      <c r="B14" s="122" t="s">
        <v>61</v>
      </c>
      <c r="C14" s="123">
        <v>3446486.55</v>
      </c>
      <c r="D14" s="123">
        <v>1402586.62</v>
      </c>
      <c r="E14" s="124">
        <f>IFERROR(D14/C14,0)</f>
        <v>0.40696129221801264</v>
      </c>
    </row>
    <row r="15" spans="1:7 16134:16384" s="126" customFormat="1" ht="14.25" customHeight="1" x14ac:dyDescent="0.2">
      <c r="A15" s="121">
        <v>6712</v>
      </c>
      <c r="B15" s="122" t="s">
        <v>62</v>
      </c>
      <c r="C15" s="123">
        <v>417688.63</v>
      </c>
      <c r="D15" s="123"/>
      <c r="E15" s="124">
        <f>IFERROR(D15/C15,0)</f>
        <v>0</v>
      </c>
      <c r="F15" s="125"/>
      <c r="G15" s="125"/>
    </row>
    <row r="16" spans="1:7 16134:16384" x14ac:dyDescent="0.25">
      <c r="A16" s="293" t="s">
        <v>63</v>
      </c>
      <c r="B16" s="293"/>
      <c r="C16" s="127">
        <f>+C12</f>
        <v>3864175.1799999997</v>
      </c>
      <c r="D16" s="127">
        <f>+D12</f>
        <v>1402586.62</v>
      </c>
      <c r="E16" s="128">
        <f>IFERROR(D16/C16,0)</f>
        <v>0.36297179984474726</v>
      </c>
      <c r="WVN16" s="112"/>
      <c r="WVO16" s="112"/>
      <c r="WVP16" s="112"/>
      <c r="WVQ16" s="112"/>
      <c r="WVR16" s="112"/>
      <c r="WVS16" s="112"/>
      <c r="WVT16" s="112"/>
      <c r="WVU16" s="112"/>
      <c r="WVV16" s="112"/>
      <c r="WVW16" s="112"/>
      <c r="WVX16" s="112"/>
      <c r="WVY16" s="112"/>
      <c r="WVZ16" s="112"/>
      <c r="WWA16" s="112"/>
      <c r="WWB16" s="112"/>
      <c r="WWC16" s="112"/>
      <c r="WWD16" s="112"/>
      <c r="WWE16" s="112"/>
      <c r="WWF16" s="112"/>
      <c r="WWG16" s="112"/>
      <c r="WWH16" s="112"/>
      <c r="WWI16" s="112"/>
      <c r="WWJ16" s="112"/>
      <c r="WWK16" s="112"/>
      <c r="WWL16" s="112"/>
      <c r="WWM16" s="112"/>
      <c r="WWN16" s="112"/>
      <c r="WWO16" s="112"/>
      <c r="WWP16" s="112"/>
      <c r="WWQ16" s="112"/>
      <c r="WWR16" s="112"/>
      <c r="WWS16" s="112"/>
      <c r="WWT16" s="112"/>
      <c r="WWU16" s="112"/>
      <c r="WWV16" s="112"/>
      <c r="WWW16" s="112"/>
      <c r="WWX16" s="112"/>
      <c r="WWY16" s="112"/>
      <c r="WWZ16" s="112"/>
      <c r="WXA16" s="112"/>
      <c r="WXB16" s="112"/>
      <c r="WXC16" s="112"/>
      <c r="WXD16" s="112"/>
      <c r="WXE16" s="112"/>
      <c r="WXF16" s="112"/>
      <c r="WXG16" s="112"/>
      <c r="WXH16" s="112"/>
      <c r="WXI16" s="112"/>
      <c r="WXJ16" s="112"/>
      <c r="WXK16" s="112"/>
      <c r="WXL16" s="112"/>
      <c r="WXM16" s="112"/>
      <c r="WXN16" s="112"/>
      <c r="WXO16" s="112"/>
      <c r="WXP16" s="112"/>
      <c r="WXQ16" s="112"/>
      <c r="WXR16" s="112"/>
      <c r="WXS16" s="112"/>
      <c r="WXT16" s="112"/>
      <c r="WXU16" s="112"/>
      <c r="WXV16" s="112"/>
      <c r="WXW16" s="112"/>
      <c r="WXX16" s="112"/>
      <c r="WXY16" s="112"/>
      <c r="WXZ16" s="112"/>
      <c r="WYA16" s="112"/>
      <c r="WYB16" s="112"/>
      <c r="WYC16" s="112"/>
      <c r="WYD16" s="112"/>
      <c r="WYE16" s="112"/>
      <c r="WYF16" s="112"/>
      <c r="WYG16" s="112"/>
      <c r="WYH16" s="112"/>
      <c r="WYI16" s="112"/>
      <c r="WYJ16" s="112"/>
      <c r="WYK16" s="112"/>
      <c r="WYL16" s="112"/>
      <c r="WYM16" s="112"/>
      <c r="WYN16" s="112"/>
      <c r="WYO16" s="112"/>
      <c r="WYP16" s="112"/>
      <c r="WYQ16" s="112"/>
      <c r="WYR16" s="112"/>
      <c r="WYS16" s="112"/>
      <c r="WYT16" s="112"/>
      <c r="WYU16" s="112"/>
      <c r="WYV16" s="112"/>
      <c r="WYW16" s="112"/>
      <c r="WYX16" s="112"/>
      <c r="WYY16" s="112"/>
      <c r="WYZ16" s="112"/>
      <c r="WZA16" s="112"/>
      <c r="WZB16" s="112"/>
      <c r="WZC16" s="112"/>
      <c r="WZD16" s="112"/>
      <c r="WZE16" s="112"/>
      <c r="WZF16" s="112"/>
      <c r="WZG16" s="112"/>
      <c r="WZH16" s="112"/>
      <c r="WZI16" s="112"/>
      <c r="WZJ16" s="112"/>
      <c r="WZK16" s="112"/>
      <c r="WZL16" s="112"/>
      <c r="WZM16" s="112"/>
      <c r="WZN16" s="112"/>
      <c r="WZO16" s="112"/>
      <c r="WZP16" s="112"/>
      <c r="WZQ16" s="112"/>
      <c r="WZR16" s="112"/>
      <c r="WZS16" s="112"/>
      <c r="WZT16" s="112"/>
      <c r="WZU16" s="112"/>
      <c r="WZV16" s="112"/>
      <c r="WZW16" s="112"/>
      <c r="WZX16" s="112"/>
      <c r="WZY16" s="112"/>
      <c r="WZZ16" s="112"/>
      <c r="XAA16" s="112"/>
      <c r="XAB16" s="112"/>
      <c r="XAC16" s="112"/>
      <c r="XAD16" s="112"/>
      <c r="XAE16" s="112"/>
      <c r="XAF16" s="112"/>
      <c r="XAG16" s="112"/>
      <c r="XAH16" s="112"/>
      <c r="XAI16" s="112"/>
      <c r="XAJ16" s="112"/>
      <c r="XAK16" s="112"/>
      <c r="XAL16" s="112"/>
      <c r="XAM16" s="112"/>
      <c r="XAN16" s="112"/>
      <c r="XAO16" s="112"/>
      <c r="XAP16" s="112"/>
      <c r="XAQ16" s="112"/>
      <c r="XAR16" s="112"/>
      <c r="XAS16" s="112"/>
      <c r="XAT16" s="112"/>
      <c r="XAU16" s="112"/>
      <c r="XAV16" s="112"/>
      <c r="XAW16" s="112"/>
      <c r="XAX16" s="112"/>
      <c r="XAY16" s="112"/>
      <c r="XAZ16" s="112"/>
      <c r="XBA16" s="112"/>
      <c r="XBB16" s="112"/>
      <c r="XBC16" s="112"/>
      <c r="XBD16" s="112"/>
      <c r="XBE16" s="112"/>
      <c r="XBF16" s="112"/>
      <c r="XBG16" s="112"/>
      <c r="XBH16" s="112"/>
      <c r="XBI16" s="112"/>
      <c r="XBJ16" s="112"/>
      <c r="XBK16" s="112"/>
      <c r="XBL16" s="112"/>
      <c r="XBM16" s="112"/>
      <c r="XBN16" s="112"/>
      <c r="XBO16" s="112"/>
      <c r="XBP16" s="112"/>
      <c r="XBQ16" s="112"/>
      <c r="XBR16" s="112"/>
      <c r="XBS16" s="112"/>
      <c r="XBT16" s="112"/>
      <c r="XBU16" s="112"/>
      <c r="XBV16" s="112"/>
      <c r="XBW16" s="112"/>
      <c r="XBX16" s="112"/>
      <c r="XBY16" s="112"/>
      <c r="XBZ16" s="112"/>
      <c r="XCA16" s="112"/>
      <c r="XCB16" s="112"/>
      <c r="XCC16" s="112"/>
      <c r="XCD16" s="112"/>
      <c r="XCE16" s="112"/>
      <c r="XCF16" s="112"/>
      <c r="XCG16" s="112"/>
      <c r="XCH16" s="112"/>
      <c r="XCI16" s="112"/>
      <c r="XCJ16" s="112"/>
      <c r="XCK16" s="112"/>
      <c r="XCL16" s="112"/>
      <c r="XCM16" s="112"/>
      <c r="XCN16" s="112"/>
      <c r="XCO16" s="112"/>
      <c r="XCP16" s="112"/>
      <c r="XCQ16" s="112"/>
      <c r="XCR16" s="112"/>
      <c r="XCS16" s="112"/>
      <c r="XCT16" s="112"/>
      <c r="XCU16" s="112"/>
      <c r="XCV16" s="112"/>
      <c r="XCW16" s="112"/>
      <c r="XCX16" s="112"/>
      <c r="XCY16" s="112"/>
      <c r="XCZ16" s="112"/>
      <c r="XDA16" s="112"/>
      <c r="XDB16" s="112"/>
      <c r="XDC16" s="112"/>
      <c r="XDD16" s="112"/>
      <c r="XDE16" s="112"/>
      <c r="XDF16" s="112"/>
      <c r="XDG16" s="112"/>
      <c r="XDH16" s="112"/>
      <c r="XDI16" s="112"/>
      <c r="XDJ16" s="112"/>
      <c r="XDK16" s="112"/>
      <c r="XDL16" s="112"/>
      <c r="XDM16" s="112"/>
      <c r="XDN16" s="112"/>
      <c r="XDO16" s="112"/>
      <c r="XDP16" s="112"/>
      <c r="XDQ16" s="112"/>
      <c r="XDR16" s="112"/>
      <c r="XDS16" s="112"/>
      <c r="XDT16" s="112"/>
      <c r="XDU16" s="112"/>
      <c r="XDV16" s="112"/>
      <c r="XDW16" s="112"/>
      <c r="XDX16" s="112"/>
      <c r="XDY16" s="112"/>
      <c r="XDZ16" s="112"/>
      <c r="XEA16" s="112"/>
      <c r="XEB16" s="112"/>
      <c r="XEC16" s="112"/>
      <c r="XED16" s="112"/>
      <c r="XEE16" s="112"/>
      <c r="XEF16" s="112"/>
      <c r="XEG16" s="112"/>
      <c r="XEH16" s="112"/>
      <c r="XEI16" s="112"/>
      <c r="XEJ16" s="112"/>
      <c r="XEK16" s="112"/>
      <c r="XEL16" s="112"/>
      <c r="XEM16" s="112"/>
      <c r="XEN16" s="112"/>
      <c r="XEO16" s="112"/>
      <c r="XEP16" s="112"/>
      <c r="XEQ16" s="112"/>
      <c r="XER16" s="112"/>
      <c r="XES16" s="112"/>
      <c r="XET16" s="112"/>
      <c r="XEU16" s="112"/>
      <c r="XEV16" s="112"/>
      <c r="XEW16" s="112"/>
      <c r="XEX16" s="112"/>
      <c r="XEY16" s="112"/>
      <c r="XEZ16" s="112"/>
      <c r="XFA16" s="112"/>
      <c r="XFB16" s="112"/>
      <c r="XFC16" s="112"/>
      <c r="XFD16" s="112"/>
    </row>
    <row r="17" spans="1:7 16134:16384" x14ac:dyDescent="0.25">
      <c r="A17" s="129"/>
      <c r="B17" s="129"/>
      <c r="C17" s="130"/>
      <c r="D17" s="130"/>
      <c r="E17" s="131"/>
    </row>
    <row r="18" spans="1:7 16134:16384" s="40" customFormat="1" ht="15" x14ac:dyDescent="0.25">
      <c r="A18" s="104" t="s">
        <v>64</v>
      </c>
      <c r="B18" s="105"/>
      <c r="C18" s="105"/>
      <c r="D18" s="105"/>
      <c r="E18" s="106"/>
      <c r="F18" s="107"/>
      <c r="WVN18" s="126"/>
      <c r="WVO18" s="126"/>
      <c r="WVP18" s="126"/>
      <c r="WVQ18" s="126"/>
      <c r="WVR18" s="126"/>
      <c r="WVS18" s="126"/>
      <c r="WVT18" s="126"/>
      <c r="WVU18" s="126"/>
      <c r="WVV18" s="126"/>
      <c r="WVW18" s="126"/>
      <c r="WVX18" s="126"/>
      <c r="WVY18" s="126"/>
      <c r="WVZ18" s="126"/>
      <c r="WWA18" s="126"/>
      <c r="WWB18" s="126"/>
      <c r="WWC18" s="126"/>
      <c r="WWD18" s="126"/>
      <c r="WWE18" s="126"/>
      <c r="WWF18" s="126"/>
      <c r="WWG18" s="126"/>
      <c r="WWH18" s="126"/>
      <c r="WWI18" s="126"/>
      <c r="WWJ18" s="126"/>
      <c r="WWK18" s="126"/>
      <c r="WWL18" s="126"/>
      <c r="WWM18" s="126"/>
      <c r="WWN18" s="126"/>
      <c r="WWO18" s="126"/>
      <c r="WWP18" s="126"/>
      <c r="WWQ18" s="126"/>
      <c r="WWR18" s="126"/>
      <c r="WWS18" s="126"/>
      <c r="WWT18" s="126"/>
      <c r="WWU18" s="126"/>
      <c r="WWV18" s="126"/>
      <c r="WWW18" s="126"/>
      <c r="WWX18" s="126"/>
      <c r="WWY18" s="126"/>
      <c r="WWZ18" s="126"/>
      <c r="WXA18" s="126"/>
      <c r="WXB18" s="126"/>
      <c r="WXC18" s="126"/>
      <c r="WXD18" s="126"/>
      <c r="WXE18" s="126"/>
      <c r="WXF18" s="126"/>
      <c r="WXG18" s="126"/>
      <c r="WXH18" s="126"/>
      <c r="WXI18" s="126"/>
      <c r="WXJ18" s="126"/>
      <c r="WXK18" s="126"/>
      <c r="WXL18" s="126"/>
      <c r="WXM18" s="126"/>
      <c r="WXN18" s="126"/>
      <c r="WXO18" s="126"/>
      <c r="WXP18" s="126"/>
      <c r="WXQ18" s="126"/>
      <c r="WXR18" s="126"/>
      <c r="WXS18" s="126"/>
      <c r="WXT18" s="126"/>
      <c r="WXU18" s="126"/>
      <c r="WXV18" s="126"/>
      <c r="WXW18" s="126"/>
      <c r="WXX18" s="126"/>
      <c r="WXY18" s="126"/>
      <c r="WXZ18" s="126"/>
      <c r="WYA18" s="126"/>
      <c r="WYB18" s="126"/>
      <c r="WYC18" s="126"/>
      <c r="WYD18" s="126"/>
      <c r="WYE18" s="126"/>
      <c r="WYF18" s="126"/>
      <c r="WYG18" s="126"/>
      <c r="WYH18" s="126"/>
      <c r="WYI18" s="126"/>
      <c r="WYJ18" s="126"/>
      <c r="WYK18" s="126"/>
      <c r="WYL18" s="126"/>
      <c r="WYM18" s="126"/>
      <c r="WYN18" s="126"/>
      <c r="WYO18" s="126"/>
      <c r="WYP18" s="126"/>
      <c r="WYQ18" s="126"/>
      <c r="WYR18" s="126"/>
      <c r="WYS18" s="126"/>
      <c r="WYT18" s="126"/>
      <c r="WYU18" s="126"/>
      <c r="WYV18" s="126"/>
      <c r="WYW18" s="126"/>
      <c r="WYX18" s="126"/>
      <c r="WYY18" s="126"/>
      <c r="WYZ18" s="126"/>
      <c r="WZA18" s="126"/>
      <c r="WZB18" s="126"/>
      <c r="WZC18" s="126"/>
      <c r="WZD18" s="126"/>
      <c r="WZE18" s="126"/>
      <c r="WZF18" s="126"/>
      <c r="WZG18" s="126"/>
      <c r="WZH18" s="126"/>
      <c r="WZI18" s="126"/>
      <c r="WZJ18" s="126"/>
      <c r="WZK18" s="126"/>
      <c r="WZL18" s="126"/>
      <c r="WZM18" s="126"/>
      <c r="WZN18" s="126"/>
      <c r="WZO18" s="126"/>
      <c r="WZP18" s="126"/>
      <c r="WZQ18" s="126"/>
      <c r="WZR18" s="126"/>
      <c r="WZS18" s="126"/>
      <c r="WZT18" s="126"/>
      <c r="WZU18" s="126"/>
      <c r="WZV18" s="126"/>
      <c r="WZW18" s="126"/>
      <c r="WZX18" s="126"/>
      <c r="WZY18" s="126"/>
      <c r="WZZ18" s="126"/>
      <c r="XAA18" s="126"/>
      <c r="XAB18" s="126"/>
      <c r="XAC18" s="126"/>
      <c r="XAD18" s="126"/>
      <c r="XAE18" s="126"/>
      <c r="XAF18" s="126"/>
      <c r="XAG18" s="126"/>
      <c r="XAH18" s="126"/>
      <c r="XAI18" s="126"/>
      <c r="XAJ18" s="126"/>
      <c r="XAK18" s="126"/>
      <c r="XAL18" s="126"/>
      <c r="XAM18" s="126"/>
      <c r="XAN18" s="126"/>
      <c r="XAO18" s="126"/>
      <c r="XAP18" s="126"/>
      <c r="XAQ18" s="126"/>
      <c r="XAR18" s="126"/>
      <c r="XAS18" s="126"/>
      <c r="XAT18" s="126"/>
      <c r="XAU18" s="126"/>
      <c r="XAV18" s="126"/>
      <c r="XAW18" s="126"/>
      <c r="XAX18" s="126"/>
      <c r="XAY18" s="126"/>
      <c r="XAZ18" s="126"/>
      <c r="XBA18" s="126"/>
      <c r="XBB18" s="126"/>
      <c r="XBC18" s="126"/>
      <c r="XBD18" s="126"/>
      <c r="XBE18" s="126"/>
      <c r="XBF18" s="126"/>
      <c r="XBG18" s="126"/>
      <c r="XBH18" s="126"/>
      <c r="XBI18" s="126"/>
      <c r="XBJ18" s="126"/>
      <c r="XBK18" s="126"/>
      <c r="XBL18" s="126"/>
      <c r="XBM18" s="126"/>
      <c r="XBN18" s="126"/>
      <c r="XBO18" s="126"/>
      <c r="XBP18" s="126"/>
      <c r="XBQ18" s="126"/>
      <c r="XBR18" s="126"/>
      <c r="XBS18" s="126"/>
      <c r="XBT18" s="126"/>
      <c r="XBU18" s="126"/>
      <c r="XBV18" s="126"/>
      <c r="XBW18" s="126"/>
      <c r="XBX18" s="126"/>
      <c r="XBY18" s="126"/>
      <c r="XBZ18" s="126"/>
      <c r="XCA18" s="126"/>
      <c r="XCB18" s="126"/>
      <c r="XCC18" s="126"/>
      <c r="XCD18" s="126"/>
      <c r="XCE18" s="126"/>
      <c r="XCF18" s="126"/>
      <c r="XCG18" s="126"/>
      <c r="XCH18" s="126"/>
      <c r="XCI18" s="126"/>
      <c r="XCJ18" s="126"/>
      <c r="XCK18" s="126"/>
      <c r="XCL18" s="126"/>
      <c r="XCM18" s="126"/>
      <c r="XCN18" s="126"/>
      <c r="XCO18" s="126"/>
      <c r="XCP18" s="126"/>
      <c r="XCQ18" s="126"/>
      <c r="XCR18" s="126"/>
      <c r="XCS18" s="126"/>
      <c r="XCT18" s="126"/>
      <c r="XCU18" s="126"/>
      <c r="XCV18" s="126"/>
      <c r="XCW18" s="126"/>
      <c r="XCX18" s="126"/>
      <c r="XCY18" s="126"/>
      <c r="XCZ18" s="126"/>
      <c r="XDA18" s="126"/>
      <c r="XDB18" s="126"/>
      <c r="XDC18" s="126"/>
      <c r="XDD18" s="126"/>
      <c r="XDE18" s="126"/>
      <c r="XDF18" s="126"/>
      <c r="XDG18" s="126"/>
      <c r="XDH18" s="126"/>
      <c r="XDI18" s="126"/>
      <c r="XDJ18" s="126"/>
      <c r="XDK18" s="126"/>
      <c r="XDL18" s="126"/>
      <c r="XDM18" s="126"/>
      <c r="XDN18" s="126"/>
      <c r="XDO18" s="126"/>
      <c r="XDP18" s="126"/>
      <c r="XDQ18" s="126"/>
      <c r="XDR18" s="126"/>
      <c r="XDS18" s="126"/>
      <c r="XDT18" s="126"/>
      <c r="XDU18" s="126"/>
      <c r="XDV18" s="126"/>
      <c r="XDW18" s="126"/>
      <c r="XDX18" s="126"/>
      <c r="XDY18" s="126"/>
      <c r="XDZ18" s="126"/>
      <c r="XEA18" s="126"/>
      <c r="XEB18" s="126"/>
      <c r="XEC18" s="126"/>
      <c r="XED18" s="126"/>
      <c r="XEE18" s="126"/>
      <c r="XEF18" s="126"/>
      <c r="XEG18" s="126"/>
      <c r="XEH18" s="126"/>
      <c r="XEI18" s="126"/>
      <c r="XEJ18" s="126"/>
      <c r="XEK18" s="126"/>
      <c r="XEL18" s="126"/>
      <c r="XEM18" s="126"/>
      <c r="XEN18" s="126"/>
      <c r="XEO18" s="126"/>
      <c r="XEP18" s="126"/>
      <c r="XEQ18" s="126"/>
      <c r="XER18" s="126"/>
      <c r="XES18" s="126"/>
      <c r="XET18" s="126"/>
      <c r="XEU18" s="126"/>
      <c r="XEV18" s="126"/>
      <c r="XEW18" s="126"/>
      <c r="XEX18" s="126"/>
      <c r="XEY18" s="126"/>
      <c r="XEZ18" s="126"/>
      <c r="XFA18" s="126"/>
      <c r="XFB18" s="126"/>
      <c r="XFC18" s="126"/>
      <c r="XFD18" s="126"/>
    </row>
    <row r="19" spans="1:7 16134:16384" s="112" customFormat="1" ht="24" customHeight="1" x14ac:dyDescent="0.2">
      <c r="A19" s="108" t="s">
        <v>54</v>
      </c>
      <c r="B19" s="109" t="s">
        <v>55</v>
      </c>
      <c r="C19" s="109" t="s">
        <v>56</v>
      </c>
      <c r="D19" s="109" t="s">
        <v>57</v>
      </c>
      <c r="E19" s="110" t="s">
        <v>58</v>
      </c>
      <c r="F19" s="111"/>
      <c r="G19" s="111"/>
      <c r="WVN19" s="90"/>
      <c r="WVO19" s="90"/>
      <c r="WVP19" s="90"/>
      <c r="WVQ19" s="90"/>
      <c r="WVR19" s="90"/>
      <c r="WVS19" s="90"/>
      <c r="WVT19" s="90"/>
      <c r="WVU19" s="90"/>
      <c r="WVV19" s="90"/>
      <c r="WVW19" s="90"/>
      <c r="WVX19" s="90"/>
      <c r="WVY19" s="90"/>
      <c r="WVZ19" s="90"/>
      <c r="WWA19" s="90"/>
      <c r="WWB19" s="90"/>
      <c r="WWC19" s="90"/>
      <c r="WWD19" s="90"/>
      <c r="WWE19" s="90"/>
      <c r="WWF19" s="90"/>
      <c r="WWG19" s="90"/>
      <c r="WWH19" s="90"/>
      <c r="WWI19" s="90"/>
      <c r="WWJ19" s="90"/>
      <c r="WWK19" s="90"/>
      <c r="WWL19" s="90"/>
      <c r="WWM19" s="90"/>
      <c r="WWN19" s="90"/>
      <c r="WWO19" s="90"/>
      <c r="WWP19" s="90"/>
      <c r="WWQ19" s="90"/>
      <c r="WWR19" s="90"/>
      <c r="WWS19" s="90"/>
      <c r="WWT19" s="90"/>
      <c r="WWU19" s="90"/>
      <c r="WWV19" s="90"/>
      <c r="WWW19" s="90"/>
      <c r="WWX19" s="90"/>
      <c r="WWY19" s="90"/>
      <c r="WWZ19" s="90"/>
      <c r="WXA19" s="90"/>
      <c r="WXB19" s="90"/>
      <c r="WXC19" s="90"/>
      <c r="WXD19" s="90"/>
      <c r="WXE19" s="90"/>
      <c r="WXF19" s="90"/>
      <c r="WXG19" s="90"/>
      <c r="WXH19" s="90"/>
      <c r="WXI19" s="90"/>
      <c r="WXJ19" s="90"/>
      <c r="WXK19" s="90"/>
      <c r="WXL19" s="90"/>
      <c r="WXM19" s="90"/>
      <c r="WXN19" s="90"/>
      <c r="WXO19" s="90"/>
      <c r="WXP19" s="90"/>
      <c r="WXQ19" s="90"/>
      <c r="WXR19" s="90"/>
      <c r="WXS19" s="90"/>
      <c r="WXT19" s="90"/>
      <c r="WXU19" s="90"/>
      <c r="WXV19" s="90"/>
      <c r="WXW19" s="90"/>
      <c r="WXX19" s="90"/>
      <c r="WXY19" s="90"/>
      <c r="WXZ19" s="90"/>
      <c r="WYA19" s="90"/>
      <c r="WYB19" s="90"/>
      <c r="WYC19" s="90"/>
      <c r="WYD19" s="90"/>
      <c r="WYE19" s="90"/>
      <c r="WYF19" s="90"/>
      <c r="WYG19" s="90"/>
      <c r="WYH19" s="90"/>
      <c r="WYI19" s="90"/>
      <c r="WYJ19" s="90"/>
      <c r="WYK19" s="90"/>
      <c r="WYL19" s="90"/>
      <c r="WYM19" s="90"/>
      <c r="WYN19" s="90"/>
      <c r="WYO19" s="90"/>
      <c r="WYP19" s="90"/>
      <c r="WYQ19" s="90"/>
      <c r="WYR19" s="90"/>
      <c r="WYS19" s="90"/>
      <c r="WYT19" s="90"/>
      <c r="WYU19" s="90"/>
      <c r="WYV19" s="90"/>
      <c r="WYW19" s="90"/>
      <c r="WYX19" s="90"/>
      <c r="WYY19" s="90"/>
      <c r="WYZ19" s="90"/>
      <c r="WZA19" s="90"/>
      <c r="WZB19" s="90"/>
      <c r="WZC19" s="90"/>
      <c r="WZD19" s="90"/>
      <c r="WZE19" s="90"/>
      <c r="WZF19" s="90"/>
      <c r="WZG19" s="90"/>
      <c r="WZH19" s="90"/>
      <c r="WZI19" s="90"/>
      <c r="WZJ19" s="90"/>
      <c r="WZK19" s="90"/>
      <c r="WZL19" s="90"/>
      <c r="WZM19" s="90"/>
      <c r="WZN19" s="90"/>
      <c r="WZO19" s="90"/>
      <c r="WZP19" s="90"/>
      <c r="WZQ19" s="90"/>
      <c r="WZR19" s="90"/>
      <c r="WZS19" s="90"/>
      <c r="WZT19" s="90"/>
      <c r="WZU19" s="90"/>
      <c r="WZV19" s="90"/>
      <c r="WZW19" s="90"/>
      <c r="WZX19" s="90"/>
      <c r="WZY19" s="90"/>
      <c r="WZZ19" s="90"/>
      <c r="XAA19" s="90"/>
      <c r="XAB19" s="90"/>
      <c r="XAC19" s="90"/>
      <c r="XAD19" s="90"/>
      <c r="XAE19" s="90"/>
      <c r="XAF19" s="90"/>
      <c r="XAG19" s="90"/>
      <c r="XAH19" s="90"/>
      <c r="XAI19" s="90"/>
      <c r="XAJ19" s="90"/>
      <c r="XAK19" s="90"/>
      <c r="XAL19" s="90"/>
      <c r="XAM19" s="90"/>
      <c r="XAN19" s="90"/>
      <c r="XAO19" s="90"/>
      <c r="XAP19" s="90"/>
      <c r="XAQ19" s="90"/>
      <c r="XAR19" s="90"/>
      <c r="XAS19" s="90"/>
      <c r="XAT19" s="90"/>
      <c r="XAU19" s="90"/>
      <c r="XAV19" s="90"/>
      <c r="XAW19" s="90"/>
      <c r="XAX19" s="90"/>
      <c r="XAY19" s="90"/>
      <c r="XAZ19" s="90"/>
      <c r="XBA19" s="90"/>
      <c r="XBB19" s="90"/>
      <c r="XBC19" s="90"/>
      <c r="XBD19" s="90"/>
      <c r="XBE19" s="90"/>
      <c r="XBF19" s="90"/>
      <c r="XBG19" s="90"/>
      <c r="XBH19" s="90"/>
      <c r="XBI19" s="90"/>
      <c r="XBJ19" s="90"/>
      <c r="XBK19" s="90"/>
      <c r="XBL19" s="90"/>
      <c r="XBM19" s="90"/>
      <c r="XBN19" s="90"/>
      <c r="XBO19" s="90"/>
      <c r="XBP19" s="90"/>
      <c r="XBQ19" s="90"/>
      <c r="XBR19" s="90"/>
      <c r="XBS19" s="90"/>
      <c r="XBT19" s="90"/>
      <c r="XBU19" s="90"/>
      <c r="XBV19" s="90"/>
      <c r="XBW19" s="90"/>
      <c r="XBX19" s="90"/>
      <c r="XBY19" s="90"/>
      <c r="XBZ19" s="90"/>
      <c r="XCA19" s="90"/>
      <c r="XCB19" s="90"/>
      <c r="XCC19" s="90"/>
      <c r="XCD19" s="90"/>
      <c r="XCE19" s="90"/>
      <c r="XCF19" s="90"/>
      <c r="XCG19" s="90"/>
      <c r="XCH19" s="90"/>
      <c r="XCI19" s="90"/>
      <c r="XCJ19" s="90"/>
      <c r="XCK19" s="90"/>
      <c r="XCL19" s="90"/>
      <c r="XCM19" s="90"/>
      <c r="XCN19" s="90"/>
      <c r="XCO19" s="90"/>
      <c r="XCP19" s="90"/>
      <c r="XCQ19" s="90"/>
      <c r="XCR19" s="90"/>
      <c r="XCS19" s="90"/>
      <c r="XCT19" s="90"/>
      <c r="XCU19" s="90"/>
      <c r="XCV19" s="90"/>
      <c r="XCW19" s="90"/>
      <c r="XCX19" s="90"/>
      <c r="XCY19" s="90"/>
      <c r="XCZ19" s="90"/>
      <c r="XDA19" s="90"/>
      <c r="XDB19" s="90"/>
      <c r="XDC19" s="90"/>
      <c r="XDD19" s="90"/>
      <c r="XDE19" s="90"/>
      <c r="XDF19" s="90"/>
      <c r="XDG19" s="90"/>
      <c r="XDH19" s="90"/>
      <c r="XDI19" s="90"/>
      <c r="XDJ19" s="90"/>
      <c r="XDK19" s="90"/>
      <c r="XDL19" s="90"/>
      <c r="XDM19" s="90"/>
      <c r="XDN19" s="90"/>
      <c r="XDO19" s="90"/>
      <c r="XDP19" s="90"/>
      <c r="XDQ19" s="90"/>
      <c r="XDR19" s="90"/>
      <c r="XDS19" s="90"/>
      <c r="XDT19" s="90"/>
      <c r="XDU19" s="90"/>
      <c r="XDV19" s="90"/>
      <c r="XDW19" s="90"/>
      <c r="XDX19" s="90"/>
      <c r="XDY19" s="90"/>
      <c r="XDZ19" s="90"/>
      <c r="XEA19" s="90"/>
      <c r="XEB19" s="90"/>
      <c r="XEC19" s="90"/>
      <c r="XED19" s="90"/>
      <c r="XEE19" s="90"/>
      <c r="XEF19" s="90"/>
      <c r="XEG19" s="90"/>
      <c r="XEH19" s="90"/>
      <c r="XEI19" s="90"/>
      <c r="XEJ19" s="90"/>
      <c r="XEK19" s="90"/>
      <c r="XEL19" s="90"/>
      <c r="XEM19" s="90"/>
      <c r="XEN19" s="90"/>
      <c r="XEO19" s="90"/>
      <c r="XEP19" s="90"/>
      <c r="XEQ19" s="90"/>
      <c r="XER19" s="90"/>
      <c r="XES19" s="90"/>
      <c r="XET19" s="90"/>
      <c r="XEU19" s="90"/>
      <c r="XEV19" s="90"/>
      <c r="XEW19" s="90"/>
      <c r="XEX19" s="90"/>
      <c r="XEY19" s="90"/>
      <c r="XEZ19" s="90"/>
      <c r="XFA19" s="90"/>
      <c r="XFB19" s="90"/>
      <c r="XFC19" s="90"/>
      <c r="XFD19" s="90"/>
    </row>
    <row r="20" spans="1:7 16134:16384" s="112" customFormat="1" x14ac:dyDescent="0.2">
      <c r="A20" s="113">
        <v>67</v>
      </c>
      <c r="B20" s="114" t="s">
        <v>59</v>
      </c>
      <c r="C20" s="115">
        <f>C21</f>
        <v>131875</v>
      </c>
      <c r="D20" s="115">
        <f>D21</f>
        <v>0</v>
      </c>
      <c r="E20" s="116">
        <f>IFERROR(D20/C20,0)</f>
        <v>0</v>
      </c>
      <c r="F20" s="111"/>
      <c r="G20" s="111"/>
      <c r="WVN20" s="90"/>
      <c r="WVO20" s="90"/>
      <c r="WVP20" s="90"/>
      <c r="WVQ20" s="90"/>
      <c r="WVR20" s="90"/>
      <c r="WVS20" s="90"/>
      <c r="WVT20" s="90"/>
      <c r="WVU20" s="90"/>
      <c r="WVV20" s="90"/>
      <c r="WVW20" s="90"/>
      <c r="WVX20" s="90"/>
      <c r="WVY20" s="90"/>
      <c r="WVZ20" s="90"/>
      <c r="WWA20" s="90"/>
      <c r="WWB20" s="90"/>
      <c r="WWC20" s="90"/>
      <c r="WWD20" s="90"/>
      <c r="WWE20" s="90"/>
      <c r="WWF20" s="90"/>
      <c r="WWG20" s="90"/>
      <c r="WWH20" s="90"/>
      <c r="WWI20" s="90"/>
      <c r="WWJ20" s="90"/>
      <c r="WWK20" s="90"/>
      <c r="WWL20" s="90"/>
      <c r="WWM20" s="90"/>
      <c r="WWN20" s="90"/>
      <c r="WWO20" s="90"/>
      <c r="WWP20" s="90"/>
      <c r="WWQ20" s="90"/>
      <c r="WWR20" s="90"/>
      <c r="WWS20" s="90"/>
      <c r="WWT20" s="90"/>
      <c r="WWU20" s="90"/>
      <c r="WWV20" s="90"/>
      <c r="WWW20" s="90"/>
      <c r="WWX20" s="90"/>
      <c r="WWY20" s="90"/>
      <c r="WWZ20" s="90"/>
      <c r="WXA20" s="90"/>
      <c r="WXB20" s="90"/>
      <c r="WXC20" s="90"/>
      <c r="WXD20" s="90"/>
      <c r="WXE20" s="90"/>
      <c r="WXF20" s="90"/>
      <c r="WXG20" s="90"/>
      <c r="WXH20" s="90"/>
      <c r="WXI20" s="90"/>
      <c r="WXJ20" s="90"/>
      <c r="WXK20" s="90"/>
      <c r="WXL20" s="90"/>
      <c r="WXM20" s="90"/>
      <c r="WXN20" s="90"/>
      <c r="WXO20" s="90"/>
      <c r="WXP20" s="90"/>
      <c r="WXQ20" s="90"/>
      <c r="WXR20" s="90"/>
      <c r="WXS20" s="90"/>
      <c r="WXT20" s="90"/>
      <c r="WXU20" s="90"/>
      <c r="WXV20" s="90"/>
      <c r="WXW20" s="90"/>
      <c r="WXX20" s="90"/>
      <c r="WXY20" s="90"/>
      <c r="WXZ20" s="90"/>
      <c r="WYA20" s="90"/>
      <c r="WYB20" s="90"/>
      <c r="WYC20" s="90"/>
      <c r="WYD20" s="90"/>
      <c r="WYE20" s="90"/>
      <c r="WYF20" s="90"/>
      <c r="WYG20" s="90"/>
      <c r="WYH20" s="90"/>
      <c r="WYI20" s="90"/>
      <c r="WYJ20" s="90"/>
      <c r="WYK20" s="90"/>
      <c r="WYL20" s="90"/>
      <c r="WYM20" s="90"/>
      <c r="WYN20" s="90"/>
      <c r="WYO20" s="90"/>
      <c r="WYP20" s="90"/>
      <c r="WYQ20" s="90"/>
      <c r="WYR20" s="90"/>
      <c r="WYS20" s="90"/>
      <c r="WYT20" s="90"/>
      <c r="WYU20" s="90"/>
      <c r="WYV20" s="90"/>
      <c r="WYW20" s="90"/>
      <c r="WYX20" s="90"/>
      <c r="WYY20" s="90"/>
      <c r="WYZ20" s="90"/>
      <c r="WZA20" s="90"/>
      <c r="WZB20" s="90"/>
      <c r="WZC20" s="90"/>
      <c r="WZD20" s="90"/>
      <c r="WZE20" s="90"/>
      <c r="WZF20" s="90"/>
      <c r="WZG20" s="90"/>
      <c r="WZH20" s="90"/>
      <c r="WZI20" s="90"/>
      <c r="WZJ20" s="90"/>
      <c r="WZK20" s="90"/>
      <c r="WZL20" s="90"/>
      <c r="WZM20" s="90"/>
      <c r="WZN20" s="90"/>
      <c r="WZO20" s="90"/>
      <c r="WZP20" s="90"/>
      <c r="WZQ20" s="90"/>
      <c r="WZR20" s="90"/>
      <c r="WZS20" s="90"/>
      <c r="WZT20" s="90"/>
      <c r="WZU20" s="90"/>
      <c r="WZV20" s="90"/>
      <c r="WZW20" s="90"/>
      <c r="WZX20" s="90"/>
      <c r="WZY20" s="90"/>
      <c r="WZZ20" s="90"/>
      <c r="XAA20" s="90"/>
      <c r="XAB20" s="90"/>
      <c r="XAC20" s="90"/>
      <c r="XAD20" s="90"/>
      <c r="XAE20" s="90"/>
      <c r="XAF20" s="90"/>
      <c r="XAG20" s="90"/>
      <c r="XAH20" s="90"/>
      <c r="XAI20" s="90"/>
      <c r="XAJ20" s="90"/>
      <c r="XAK20" s="90"/>
      <c r="XAL20" s="90"/>
      <c r="XAM20" s="90"/>
      <c r="XAN20" s="90"/>
      <c r="XAO20" s="90"/>
      <c r="XAP20" s="90"/>
      <c r="XAQ20" s="90"/>
      <c r="XAR20" s="90"/>
      <c r="XAS20" s="90"/>
      <c r="XAT20" s="90"/>
      <c r="XAU20" s="90"/>
      <c r="XAV20" s="90"/>
      <c r="XAW20" s="90"/>
      <c r="XAX20" s="90"/>
      <c r="XAY20" s="90"/>
      <c r="XAZ20" s="90"/>
      <c r="XBA20" s="90"/>
      <c r="XBB20" s="90"/>
      <c r="XBC20" s="90"/>
      <c r="XBD20" s="90"/>
      <c r="XBE20" s="90"/>
      <c r="XBF20" s="90"/>
      <c r="XBG20" s="90"/>
      <c r="XBH20" s="90"/>
      <c r="XBI20" s="90"/>
      <c r="XBJ20" s="90"/>
      <c r="XBK20" s="90"/>
      <c r="XBL20" s="90"/>
      <c r="XBM20" s="90"/>
      <c r="XBN20" s="90"/>
      <c r="XBO20" s="90"/>
      <c r="XBP20" s="90"/>
      <c r="XBQ20" s="90"/>
      <c r="XBR20" s="90"/>
      <c r="XBS20" s="90"/>
      <c r="XBT20" s="90"/>
      <c r="XBU20" s="90"/>
      <c r="XBV20" s="90"/>
      <c r="XBW20" s="90"/>
      <c r="XBX20" s="90"/>
      <c r="XBY20" s="90"/>
      <c r="XBZ20" s="90"/>
      <c r="XCA20" s="90"/>
      <c r="XCB20" s="90"/>
      <c r="XCC20" s="90"/>
      <c r="XCD20" s="90"/>
      <c r="XCE20" s="90"/>
      <c r="XCF20" s="90"/>
      <c r="XCG20" s="90"/>
      <c r="XCH20" s="90"/>
      <c r="XCI20" s="90"/>
      <c r="XCJ20" s="90"/>
      <c r="XCK20" s="90"/>
      <c r="XCL20" s="90"/>
      <c r="XCM20" s="90"/>
      <c r="XCN20" s="90"/>
      <c r="XCO20" s="90"/>
      <c r="XCP20" s="90"/>
      <c r="XCQ20" s="90"/>
      <c r="XCR20" s="90"/>
      <c r="XCS20" s="90"/>
      <c r="XCT20" s="90"/>
      <c r="XCU20" s="90"/>
      <c r="XCV20" s="90"/>
      <c r="XCW20" s="90"/>
      <c r="XCX20" s="90"/>
      <c r="XCY20" s="90"/>
      <c r="XCZ20" s="90"/>
      <c r="XDA20" s="90"/>
      <c r="XDB20" s="90"/>
      <c r="XDC20" s="90"/>
      <c r="XDD20" s="90"/>
      <c r="XDE20" s="90"/>
      <c r="XDF20" s="90"/>
      <c r="XDG20" s="90"/>
      <c r="XDH20" s="90"/>
      <c r="XDI20" s="90"/>
      <c r="XDJ20" s="90"/>
      <c r="XDK20" s="90"/>
      <c r="XDL20" s="90"/>
      <c r="XDM20" s="90"/>
      <c r="XDN20" s="90"/>
      <c r="XDO20" s="90"/>
      <c r="XDP20" s="90"/>
      <c r="XDQ20" s="90"/>
      <c r="XDR20" s="90"/>
      <c r="XDS20" s="90"/>
      <c r="XDT20" s="90"/>
      <c r="XDU20" s="90"/>
      <c r="XDV20" s="90"/>
      <c r="XDW20" s="90"/>
      <c r="XDX20" s="90"/>
      <c r="XDY20" s="90"/>
      <c r="XDZ20" s="90"/>
      <c r="XEA20" s="90"/>
      <c r="XEB20" s="90"/>
      <c r="XEC20" s="90"/>
      <c r="XED20" s="90"/>
      <c r="XEE20" s="90"/>
      <c r="XEF20" s="90"/>
      <c r="XEG20" s="90"/>
      <c r="XEH20" s="90"/>
      <c r="XEI20" s="90"/>
      <c r="XEJ20" s="90"/>
      <c r="XEK20" s="90"/>
      <c r="XEL20" s="90"/>
      <c r="XEM20" s="90"/>
      <c r="XEN20" s="90"/>
      <c r="XEO20" s="90"/>
      <c r="XEP20" s="90"/>
      <c r="XEQ20" s="90"/>
      <c r="XER20" s="90"/>
      <c r="XES20" s="90"/>
      <c r="XET20" s="90"/>
      <c r="XEU20" s="90"/>
      <c r="XEV20" s="90"/>
      <c r="XEW20" s="90"/>
      <c r="XEX20" s="90"/>
      <c r="XEY20" s="90"/>
      <c r="XEZ20" s="90"/>
      <c r="XFA20" s="90"/>
      <c r="XFB20" s="90"/>
      <c r="XFC20" s="90"/>
      <c r="XFD20" s="90"/>
    </row>
    <row r="21" spans="1:7 16134:16384" ht="14.25" customHeight="1" x14ac:dyDescent="0.25">
      <c r="A21" s="117">
        <v>671</v>
      </c>
      <c r="B21" s="118" t="s">
        <v>60</v>
      </c>
      <c r="C21" s="119">
        <f>SUM(C22:C23)</f>
        <v>131875</v>
      </c>
      <c r="D21" s="119">
        <f>SUM(D23:D23)</f>
        <v>0</v>
      </c>
      <c r="E21" s="120">
        <f>IFERROR(D21/C21,0)</f>
        <v>0</v>
      </c>
      <c r="WVN21" s="40"/>
      <c r="WVO21" s="40"/>
      <c r="WVP21" s="40"/>
      <c r="WVQ21" s="40"/>
      <c r="WVR21" s="40"/>
      <c r="WVS21" s="40"/>
      <c r="WVT21" s="40"/>
      <c r="WVU21" s="40"/>
      <c r="WVV21" s="40"/>
      <c r="WVW21" s="40"/>
      <c r="WVX21" s="40"/>
      <c r="WVY21" s="40"/>
      <c r="WVZ21" s="40"/>
      <c r="WWA21" s="40"/>
      <c r="WWB21" s="40"/>
      <c r="WWC21" s="40"/>
      <c r="WWD21" s="40"/>
      <c r="WWE21" s="40"/>
      <c r="WWF21" s="40"/>
      <c r="WWG21" s="40"/>
      <c r="WWH21" s="40"/>
      <c r="WWI21" s="40"/>
      <c r="WWJ21" s="40"/>
      <c r="WWK21" s="40"/>
      <c r="WWL21" s="40"/>
      <c r="WWM21" s="40"/>
      <c r="WWN21" s="40"/>
      <c r="WWO21" s="40"/>
      <c r="WWP21" s="40"/>
      <c r="WWQ21" s="40"/>
      <c r="WWR21" s="40"/>
      <c r="WWS21" s="40"/>
      <c r="WWT21" s="40"/>
      <c r="WWU21" s="40"/>
      <c r="WWV21" s="40"/>
      <c r="WWW21" s="40"/>
      <c r="WWX21" s="40"/>
      <c r="WWY21" s="40"/>
      <c r="WWZ21" s="40"/>
      <c r="WXA21" s="40"/>
      <c r="WXB21" s="40"/>
      <c r="WXC21" s="40"/>
      <c r="WXD21" s="40"/>
      <c r="WXE21" s="40"/>
      <c r="WXF21" s="40"/>
      <c r="WXG21" s="40"/>
      <c r="WXH21" s="40"/>
      <c r="WXI21" s="40"/>
      <c r="WXJ21" s="40"/>
      <c r="WXK21" s="40"/>
      <c r="WXL21" s="40"/>
      <c r="WXM21" s="40"/>
      <c r="WXN21" s="40"/>
      <c r="WXO21" s="40"/>
      <c r="WXP21" s="40"/>
      <c r="WXQ21" s="40"/>
      <c r="WXR21" s="40"/>
      <c r="WXS21" s="40"/>
      <c r="WXT21" s="40"/>
      <c r="WXU21" s="40"/>
      <c r="WXV21" s="40"/>
      <c r="WXW21" s="40"/>
      <c r="WXX21" s="40"/>
      <c r="WXY21" s="40"/>
      <c r="WXZ21" s="40"/>
      <c r="WYA21" s="40"/>
      <c r="WYB21" s="40"/>
      <c r="WYC21" s="40"/>
      <c r="WYD21" s="40"/>
      <c r="WYE21" s="40"/>
      <c r="WYF21" s="40"/>
      <c r="WYG21" s="40"/>
      <c r="WYH21" s="40"/>
      <c r="WYI21" s="40"/>
      <c r="WYJ21" s="40"/>
      <c r="WYK21" s="40"/>
      <c r="WYL21" s="40"/>
      <c r="WYM21" s="40"/>
      <c r="WYN21" s="40"/>
      <c r="WYO21" s="40"/>
      <c r="WYP21" s="40"/>
      <c r="WYQ21" s="40"/>
      <c r="WYR21" s="40"/>
      <c r="WYS21" s="40"/>
      <c r="WYT21" s="40"/>
      <c r="WYU21" s="40"/>
      <c r="WYV21" s="40"/>
      <c r="WYW21" s="40"/>
      <c r="WYX21" s="40"/>
      <c r="WYY21" s="40"/>
      <c r="WYZ21" s="40"/>
      <c r="WZA21" s="40"/>
      <c r="WZB21" s="40"/>
      <c r="WZC21" s="40"/>
      <c r="WZD21" s="40"/>
      <c r="WZE21" s="40"/>
      <c r="WZF21" s="40"/>
      <c r="WZG21" s="40"/>
      <c r="WZH21" s="40"/>
      <c r="WZI21" s="40"/>
      <c r="WZJ21" s="40"/>
      <c r="WZK21" s="40"/>
      <c r="WZL21" s="40"/>
      <c r="WZM21" s="40"/>
      <c r="WZN21" s="40"/>
      <c r="WZO21" s="40"/>
      <c r="WZP21" s="40"/>
      <c r="WZQ21" s="40"/>
      <c r="WZR21" s="40"/>
      <c r="WZS21" s="40"/>
      <c r="WZT21" s="40"/>
      <c r="WZU21" s="40"/>
      <c r="WZV21" s="40"/>
      <c r="WZW21" s="40"/>
      <c r="WZX21" s="40"/>
      <c r="WZY21" s="40"/>
      <c r="WZZ21" s="40"/>
      <c r="XAA21" s="40"/>
      <c r="XAB21" s="40"/>
      <c r="XAC21" s="40"/>
      <c r="XAD21" s="40"/>
      <c r="XAE21" s="40"/>
      <c r="XAF21" s="40"/>
      <c r="XAG21" s="40"/>
      <c r="XAH21" s="40"/>
      <c r="XAI21" s="40"/>
      <c r="XAJ21" s="40"/>
      <c r="XAK21" s="40"/>
      <c r="XAL21" s="40"/>
      <c r="XAM21" s="40"/>
      <c r="XAN21" s="40"/>
      <c r="XAO21" s="40"/>
      <c r="XAP21" s="40"/>
      <c r="XAQ21" s="40"/>
      <c r="XAR21" s="40"/>
      <c r="XAS21" s="40"/>
      <c r="XAT21" s="40"/>
      <c r="XAU21" s="40"/>
      <c r="XAV21" s="40"/>
      <c r="XAW21" s="40"/>
      <c r="XAX21" s="40"/>
      <c r="XAY21" s="40"/>
      <c r="XAZ21" s="40"/>
      <c r="XBA21" s="40"/>
      <c r="XBB21" s="40"/>
      <c r="XBC21" s="40"/>
      <c r="XBD21" s="40"/>
      <c r="XBE21" s="40"/>
      <c r="XBF21" s="40"/>
      <c r="XBG21" s="40"/>
      <c r="XBH21" s="40"/>
      <c r="XBI21" s="40"/>
      <c r="XBJ21" s="40"/>
      <c r="XBK21" s="40"/>
      <c r="XBL21" s="40"/>
      <c r="XBM21" s="40"/>
      <c r="XBN21" s="40"/>
      <c r="XBO21" s="40"/>
      <c r="XBP21" s="40"/>
      <c r="XBQ21" s="40"/>
      <c r="XBR21" s="40"/>
      <c r="XBS21" s="40"/>
      <c r="XBT21" s="40"/>
      <c r="XBU21" s="40"/>
      <c r="XBV21" s="40"/>
      <c r="XBW21" s="40"/>
      <c r="XBX21" s="40"/>
      <c r="XBY21" s="40"/>
      <c r="XBZ21" s="40"/>
      <c r="XCA21" s="40"/>
      <c r="XCB21" s="40"/>
      <c r="XCC21" s="40"/>
      <c r="XCD21" s="40"/>
      <c r="XCE21" s="40"/>
      <c r="XCF21" s="40"/>
      <c r="XCG21" s="40"/>
      <c r="XCH21" s="40"/>
      <c r="XCI21" s="40"/>
      <c r="XCJ21" s="40"/>
      <c r="XCK21" s="40"/>
      <c r="XCL21" s="40"/>
      <c r="XCM21" s="40"/>
      <c r="XCN21" s="40"/>
      <c r="XCO21" s="40"/>
      <c r="XCP21" s="40"/>
      <c r="XCQ21" s="40"/>
      <c r="XCR21" s="40"/>
      <c r="XCS21" s="40"/>
      <c r="XCT21" s="40"/>
      <c r="XCU21" s="40"/>
      <c r="XCV21" s="40"/>
      <c r="XCW21" s="40"/>
      <c r="XCX21" s="40"/>
      <c r="XCY21" s="40"/>
      <c r="XCZ21" s="40"/>
      <c r="XDA21" s="40"/>
      <c r="XDB21" s="40"/>
      <c r="XDC21" s="40"/>
      <c r="XDD21" s="40"/>
      <c r="XDE21" s="40"/>
      <c r="XDF21" s="40"/>
      <c r="XDG21" s="40"/>
      <c r="XDH21" s="40"/>
      <c r="XDI21" s="40"/>
      <c r="XDJ21" s="40"/>
      <c r="XDK21" s="40"/>
      <c r="XDL21" s="40"/>
      <c r="XDM21" s="40"/>
      <c r="XDN21" s="40"/>
      <c r="XDO21" s="40"/>
      <c r="XDP21" s="40"/>
      <c r="XDQ21" s="40"/>
      <c r="XDR21" s="40"/>
      <c r="XDS21" s="40"/>
      <c r="XDT21" s="40"/>
      <c r="XDU21" s="40"/>
      <c r="XDV21" s="40"/>
      <c r="XDW21" s="40"/>
      <c r="XDX21" s="40"/>
      <c r="XDY21" s="40"/>
      <c r="XDZ21" s="40"/>
      <c r="XEA21" s="40"/>
      <c r="XEB21" s="40"/>
      <c r="XEC21" s="40"/>
      <c r="XED21" s="40"/>
      <c r="XEE21" s="40"/>
      <c r="XEF21" s="40"/>
      <c r="XEG21" s="40"/>
      <c r="XEH21" s="40"/>
      <c r="XEI21" s="40"/>
      <c r="XEJ21" s="40"/>
      <c r="XEK21" s="40"/>
      <c r="XEL21" s="40"/>
      <c r="XEM21" s="40"/>
      <c r="XEN21" s="40"/>
      <c r="XEO21" s="40"/>
      <c r="XEP21" s="40"/>
      <c r="XEQ21" s="40"/>
      <c r="XER21" s="40"/>
      <c r="XES21" s="40"/>
      <c r="XET21" s="40"/>
      <c r="XEU21" s="40"/>
      <c r="XEV21" s="40"/>
      <c r="XEW21" s="40"/>
      <c r="XEX21" s="40"/>
      <c r="XEY21" s="40"/>
      <c r="XEZ21" s="40"/>
      <c r="XFA21" s="40"/>
      <c r="XFB21" s="40"/>
      <c r="XFC21" s="40"/>
      <c r="XFD21" s="40"/>
    </row>
    <row r="22" spans="1:7 16134:16384" ht="14.25" customHeight="1" x14ac:dyDescent="0.25">
      <c r="A22" s="132">
        <v>6711</v>
      </c>
      <c r="B22" s="133" t="s">
        <v>61</v>
      </c>
      <c r="C22" s="134">
        <v>100000</v>
      </c>
      <c r="D22" s="134"/>
      <c r="E22" s="135">
        <f>IFERROR(D22/C22,0)</f>
        <v>0</v>
      </c>
      <c r="WVN22" s="40"/>
      <c r="WVO22" s="40"/>
      <c r="WVP22" s="40"/>
      <c r="WVQ22" s="40"/>
      <c r="WVR22" s="40"/>
      <c r="WVS22" s="40"/>
      <c r="WVT22" s="40"/>
      <c r="WVU22" s="40"/>
      <c r="WVV22" s="40"/>
      <c r="WVW22" s="40"/>
      <c r="WVX22" s="40"/>
      <c r="WVY22" s="40"/>
      <c r="WVZ22" s="40"/>
      <c r="WWA22" s="40"/>
      <c r="WWB22" s="40"/>
      <c r="WWC22" s="40"/>
      <c r="WWD22" s="40"/>
      <c r="WWE22" s="40"/>
      <c r="WWF22" s="40"/>
      <c r="WWG22" s="40"/>
      <c r="WWH22" s="40"/>
      <c r="WWI22" s="40"/>
      <c r="WWJ22" s="40"/>
      <c r="WWK22" s="40"/>
      <c r="WWL22" s="40"/>
      <c r="WWM22" s="40"/>
      <c r="WWN22" s="40"/>
      <c r="WWO22" s="40"/>
      <c r="WWP22" s="40"/>
      <c r="WWQ22" s="40"/>
      <c r="WWR22" s="40"/>
      <c r="WWS22" s="40"/>
      <c r="WWT22" s="40"/>
      <c r="WWU22" s="40"/>
      <c r="WWV22" s="40"/>
      <c r="WWW22" s="40"/>
      <c r="WWX22" s="40"/>
      <c r="WWY22" s="40"/>
      <c r="WWZ22" s="40"/>
      <c r="WXA22" s="40"/>
      <c r="WXB22" s="40"/>
      <c r="WXC22" s="40"/>
      <c r="WXD22" s="40"/>
      <c r="WXE22" s="40"/>
      <c r="WXF22" s="40"/>
      <c r="WXG22" s="40"/>
      <c r="WXH22" s="40"/>
      <c r="WXI22" s="40"/>
      <c r="WXJ22" s="40"/>
      <c r="WXK22" s="40"/>
      <c r="WXL22" s="40"/>
      <c r="WXM22" s="40"/>
      <c r="WXN22" s="40"/>
      <c r="WXO22" s="40"/>
      <c r="WXP22" s="40"/>
      <c r="WXQ22" s="40"/>
      <c r="WXR22" s="40"/>
      <c r="WXS22" s="40"/>
      <c r="WXT22" s="40"/>
      <c r="WXU22" s="40"/>
      <c r="WXV22" s="40"/>
      <c r="WXW22" s="40"/>
      <c r="WXX22" s="40"/>
      <c r="WXY22" s="40"/>
      <c r="WXZ22" s="40"/>
      <c r="WYA22" s="40"/>
      <c r="WYB22" s="40"/>
      <c r="WYC22" s="40"/>
      <c r="WYD22" s="40"/>
      <c r="WYE22" s="40"/>
      <c r="WYF22" s="40"/>
      <c r="WYG22" s="40"/>
      <c r="WYH22" s="40"/>
      <c r="WYI22" s="40"/>
      <c r="WYJ22" s="40"/>
      <c r="WYK22" s="40"/>
      <c r="WYL22" s="40"/>
      <c r="WYM22" s="40"/>
      <c r="WYN22" s="40"/>
      <c r="WYO22" s="40"/>
      <c r="WYP22" s="40"/>
      <c r="WYQ22" s="40"/>
      <c r="WYR22" s="40"/>
      <c r="WYS22" s="40"/>
      <c r="WYT22" s="40"/>
      <c r="WYU22" s="40"/>
      <c r="WYV22" s="40"/>
      <c r="WYW22" s="40"/>
      <c r="WYX22" s="40"/>
      <c r="WYY22" s="40"/>
      <c r="WYZ22" s="40"/>
      <c r="WZA22" s="40"/>
      <c r="WZB22" s="40"/>
      <c r="WZC22" s="40"/>
      <c r="WZD22" s="40"/>
      <c r="WZE22" s="40"/>
      <c r="WZF22" s="40"/>
      <c r="WZG22" s="40"/>
      <c r="WZH22" s="40"/>
      <c r="WZI22" s="40"/>
      <c r="WZJ22" s="40"/>
      <c r="WZK22" s="40"/>
      <c r="WZL22" s="40"/>
      <c r="WZM22" s="40"/>
      <c r="WZN22" s="40"/>
      <c r="WZO22" s="40"/>
      <c r="WZP22" s="40"/>
      <c r="WZQ22" s="40"/>
      <c r="WZR22" s="40"/>
      <c r="WZS22" s="40"/>
      <c r="WZT22" s="40"/>
      <c r="WZU22" s="40"/>
      <c r="WZV22" s="40"/>
      <c r="WZW22" s="40"/>
      <c r="WZX22" s="40"/>
      <c r="WZY22" s="40"/>
      <c r="WZZ22" s="40"/>
      <c r="XAA22" s="40"/>
      <c r="XAB22" s="40"/>
      <c r="XAC22" s="40"/>
      <c r="XAD22" s="40"/>
      <c r="XAE22" s="40"/>
      <c r="XAF22" s="40"/>
      <c r="XAG22" s="40"/>
      <c r="XAH22" s="40"/>
      <c r="XAI22" s="40"/>
      <c r="XAJ22" s="40"/>
      <c r="XAK22" s="40"/>
      <c r="XAL22" s="40"/>
      <c r="XAM22" s="40"/>
      <c r="XAN22" s="40"/>
      <c r="XAO22" s="40"/>
      <c r="XAP22" s="40"/>
      <c r="XAQ22" s="40"/>
      <c r="XAR22" s="40"/>
      <c r="XAS22" s="40"/>
      <c r="XAT22" s="40"/>
      <c r="XAU22" s="40"/>
      <c r="XAV22" s="40"/>
      <c r="XAW22" s="40"/>
      <c r="XAX22" s="40"/>
      <c r="XAY22" s="40"/>
      <c r="XAZ22" s="40"/>
      <c r="XBA22" s="40"/>
      <c r="XBB22" s="40"/>
      <c r="XBC22" s="40"/>
      <c r="XBD22" s="40"/>
      <c r="XBE22" s="40"/>
      <c r="XBF22" s="40"/>
      <c r="XBG22" s="40"/>
      <c r="XBH22" s="40"/>
      <c r="XBI22" s="40"/>
      <c r="XBJ22" s="40"/>
      <c r="XBK22" s="40"/>
      <c r="XBL22" s="40"/>
      <c r="XBM22" s="40"/>
      <c r="XBN22" s="40"/>
      <c r="XBO22" s="40"/>
      <c r="XBP22" s="40"/>
      <c r="XBQ22" s="40"/>
      <c r="XBR22" s="40"/>
      <c r="XBS22" s="40"/>
      <c r="XBT22" s="40"/>
      <c r="XBU22" s="40"/>
      <c r="XBV22" s="40"/>
      <c r="XBW22" s="40"/>
      <c r="XBX22" s="40"/>
      <c r="XBY22" s="40"/>
      <c r="XBZ22" s="40"/>
      <c r="XCA22" s="40"/>
      <c r="XCB22" s="40"/>
      <c r="XCC22" s="40"/>
      <c r="XCD22" s="40"/>
      <c r="XCE22" s="40"/>
      <c r="XCF22" s="40"/>
      <c r="XCG22" s="40"/>
      <c r="XCH22" s="40"/>
      <c r="XCI22" s="40"/>
      <c r="XCJ22" s="40"/>
      <c r="XCK22" s="40"/>
      <c r="XCL22" s="40"/>
      <c r="XCM22" s="40"/>
      <c r="XCN22" s="40"/>
      <c r="XCO22" s="40"/>
      <c r="XCP22" s="40"/>
      <c r="XCQ22" s="40"/>
      <c r="XCR22" s="40"/>
      <c r="XCS22" s="40"/>
      <c r="XCT22" s="40"/>
      <c r="XCU22" s="40"/>
      <c r="XCV22" s="40"/>
      <c r="XCW22" s="40"/>
      <c r="XCX22" s="40"/>
      <c r="XCY22" s="40"/>
      <c r="XCZ22" s="40"/>
      <c r="XDA22" s="40"/>
      <c r="XDB22" s="40"/>
      <c r="XDC22" s="40"/>
      <c r="XDD22" s="40"/>
      <c r="XDE22" s="40"/>
      <c r="XDF22" s="40"/>
      <c r="XDG22" s="40"/>
      <c r="XDH22" s="40"/>
      <c r="XDI22" s="40"/>
      <c r="XDJ22" s="40"/>
      <c r="XDK22" s="40"/>
      <c r="XDL22" s="40"/>
      <c r="XDM22" s="40"/>
      <c r="XDN22" s="40"/>
      <c r="XDO22" s="40"/>
      <c r="XDP22" s="40"/>
      <c r="XDQ22" s="40"/>
      <c r="XDR22" s="40"/>
      <c r="XDS22" s="40"/>
      <c r="XDT22" s="40"/>
      <c r="XDU22" s="40"/>
      <c r="XDV22" s="40"/>
      <c r="XDW22" s="40"/>
      <c r="XDX22" s="40"/>
      <c r="XDY22" s="40"/>
      <c r="XDZ22" s="40"/>
      <c r="XEA22" s="40"/>
      <c r="XEB22" s="40"/>
      <c r="XEC22" s="40"/>
      <c r="XED22" s="40"/>
      <c r="XEE22" s="40"/>
      <c r="XEF22" s="40"/>
      <c r="XEG22" s="40"/>
      <c r="XEH22" s="40"/>
      <c r="XEI22" s="40"/>
      <c r="XEJ22" s="40"/>
      <c r="XEK22" s="40"/>
      <c r="XEL22" s="40"/>
      <c r="XEM22" s="40"/>
      <c r="XEN22" s="40"/>
      <c r="XEO22" s="40"/>
      <c r="XEP22" s="40"/>
      <c r="XEQ22" s="40"/>
      <c r="XER22" s="40"/>
      <c r="XES22" s="40"/>
      <c r="XET22" s="40"/>
      <c r="XEU22" s="40"/>
      <c r="XEV22" s="40"/>
      <c r="XEW22" s="40"/>
      <c r="XEX22" s="40"/>
      <c r="XEY22" s="40"/>
      <c r="XEZ22" s="40"/>
      <c r="XFA22" s="40"/>
      <c r="XFB22" s="40"/>
      <c r="XFC22" s="40"/>
      <c r="XFD22" s="40"/>
    </row>
    <row r="23" spans="1:7 16134:16384" s="126" customFormat="1" ht="14.25" customHeight="1" x14ac:dyDescent="0.2">
      <c r="A23" s="121">
        <v>6712</v>
      </c>
      <c r="B23" s="122" t="s">
        <v>62</v>
      </c>
      <c r="C23" s="123">
        <v>31875</v>
      </c>
      <c r="D23" s="123"/>
      <c r="E23" s="135">
        <f>IFERROR(D23/C23,0)</f>
        <v>0</v>
      </c>
      <c r="F23" s="125"/>
      <c r="G23" s="125"/>
      <c r="WVN23" s="112"/>
      <c r="WVO23" s="112"/>
      <c r="WVP23" s="112"/>
      <c r="WVQ23" s="112"/>
      <c r="WVR23" s="112"/>
      <c r="WVS23" s="112"/>
      <c r="WVT23" s="112"/>
      <c r="WVU23" s="112"/>
      <c r="WVV23" s="112"/>
      <c r="WVW23" s="112"/>
      <c r="WVX23" s="112"/>
      <c r="WVY23" s="112"/>
      <c r="WVZ23" s="112"/>
      <c r="WWA23" s="112"/>
      <c r="WWB23" s="112"/>
      <c r="WWC23" s="112"/>
      <c r="WWD23" s="112"/>
      <c r="WWE23" s="112"/>
      <c r="WWF23" s="112"/>
      <c r="WWG23" s="112"/>
      <c r="WWH23" s="112"/>
      <c r="WWI23" s="112"/>
      <c r="WWJ23" s="112"/>
      <c r="WWK23" s="112"/>
      <c r="WWL23" s="112"/>
      <c r="WWM23" s="112"/>
      <c r="WWN23" s="112"/>
      <c r="WWO23" s="112"/>
      <c r="WWP23" s="112"/>
      <c r="WWQ23" s="112"/>
      <c r="WWR23" s="112"/>
      <c r="WWS23" s="112"/>
      <c r="WWT23" s="112"/>
      <c r="WWU23" s="112"/>
      <c r="WWV23" s="112"/>
      <c r="WWW23" s="112"/>
      <c r="WWX23" s="112"/>
      <c r="WWY23" s="112"/>
      <c r="WWZ23" s="112"/>
      <c r="WXA23" s="112"/>
      <c r="WXB23" s="112"/>
      <c r="WXC23" s="112"/>
      <c r="WXD23" s="112"/>
      <c r="WXE23" s="112"/>
      <c r="WXF23" s="112"/>
      <c r="WXG23" s="112"/>
      <c r="WXH23" s="112"/>
      <c r="WXI23" s="112"/>
      <c r="WXJ23" s="112"/>
      <c r="WXK23" s="112"/>
      <c r="WXL23" s="112"/>
      <c r="WXM23" s="112"/>
      <c r="WXN23" s="112"/>
      <c r="WXO23" s="112"/>
      <c r="WXP23" s="112"/>
      <c r="WXQ23" s="112"/>
      <c r="WXR23" s="112"/>
      <c r="WXS23" s="112"/>
      <c r="WXT23" s="112"/>
      <c r="WXU23" s="112"/>
      <c r="WXV23" s="112"/>
      <c r="WXW23" s="112"/>
      <c r="WXX23" s="112"/>
      <c r="WXY23" s="112"/>
      <c r="WXZ23" s="112"/>
      <c r="WYA23" s="112"/>
      <c r="WYB23" s="112"/>
      <c r="WYC23" s="112"/>
      <c r="WYD23" s="112"/>
      <c r="WYE23" s="112"/>
      <c r="WYF23" s="112"/>
      <c r="WYG23" s="112"/>
      <c r="WYH23" s="112"/>
      <c r="WYI23" s="112"/>
      <c r="WYJ23" s="112"/>
      <c r="WYK23" s="112"/>
      <c r="WYL23" s="112"/>
      <c r="WYM23" s="112"/>
      <c r="WYN23" s="112"/>
      <c r="WYO23" s="112"/>
      <c r="WYP23" s="112"/>
      <c r="WYQ23" s="112"/>
      <c r="WYR23" s="112"/>
      <c r="WYS23" s="112"/>
      <c r="WYT23" s="112"/>
      <c r="WYU23" s="112"/>
      <c r="WYV23" s="112"/>
      <c r="WYW23" s="112"/>
      <c r="WYX23" s="112"/>
      <c r="WYY23" s="112"/>
      <c r="WYZ23" s="112"/>
      <c r="WZA23" s="112"/>
      <c r="WZB23" s="112"/>
      <c r="WZC23" s="112"/>
      <c r="WZD23" s="112"/>
      <c r="WZE23" s="112"/>
      <c r="WZF23" s="112"/>
      <c r="WZG23" s="112"/>
      <c r="WZH23" s="112"/>
      <c r="WZI23" s="112"/>
      <c r="WZJ23" s="112"/>
      <c r="WZK23" s="112"/>
      <c r="WZL23" s="112"/>
      <c r="WZM23" s="112"/>
      <c r="WZN23" s="112"/>
      <c r="WZO23" s="112"/>
      <c r="WZP23" s="112"/>
      <c r="WZQ23" s="112"/>
      <c r="WZR23" s="112"/>
      <c r="WZS23" s="112"/>
      <c r="WZT23" s="112"/>
      <c r="WZU23" s="112"/>
      <c r="WZV23" s="112"/>
      <c r="WZW23" s="112"/>
      <c r="WZX23" s="112"/>
      <c r="WZY23" s="112"/>
      <c r="WZZ23" s="112"/>
      <c r="XAA23" s="112"/>
      <c r="XAB23" s="112"/>
      <c r="XAC23" s="112"/>
      <c r="XAD23" s="112"/>
      <c r="XAE23" s="112"/>
      <c r="XAF23" s="112"/>
      <c r="XAG23" s="112"/>
      <c r="XAH23" s="112"/>
      <c r="XAI23" s="112"/>
      <c r="XAJ23" s="112"/>
      <c r="XAK23" s="112"/>
      <c r="XAL23" s="112"/>
      <c r="XAM23" s="112"/>
      <c r="XAN23" s="112"/>
      <c r="XAO23" s="112"/>
      <c r="XAP23" s="112"/>
      <c r="XAQ23" s="112"/>
      <c r="XAR23" s="112"/>
      <c r="XAS23" s="112"/>
      <c r="XAT23" s="112"/>
      <c r="XAU23" s="112"/>
      <c r="XAV23" s="112"/>
      <c r="XAW23" s="112"/>
      <c r="XAX23" s="112"/>
      <c r="XAY23" s="112"/>
      <c r="XAZ23" s="112"/>
      <c r="XBA23" s="112"/>
      <c r="XBB23" s="112"/>
      <c r="XBC23" s="112"/>
      <c r="XBD23" s="112"/>
      <c r="XBE23" s="112"/>
      <c r="XBF23" s="112"/>
      <c r="XBG23" s="112"/>
      <c r="XBH23" s="112"/>
      <c r="XBI23" s="112"/>
      <c r="XBJ23" s="112"/>
      <c r="XBK23" s="112"/>
      <c r="XBL23" s="112"/>
      <c r="XBM23" s="112"/>
      <c r="XBN23" s="112"/>
      <c r="XBO23" s="112"/>
      <c r="XBP23" s="112"/>
      <c r="XBQ23" s="112"/>
      <c r="XBR23" s="112"/>
      <c r="XBS23" s="112"/>
      <c r="XBT23" s="112"/>
      <c r="XBU23" s="112"/>
      <c r="XBV23" s="112"/>
      <c r="XBW23" s="112"/>
      <c r="XBX23" s="112"/>
      <c r="XBY23" s="112"/>
      <c r="XBZ23" s="112"/>
      <c r="XCA23" s="112"/>
      <c r="XCB23" s="112"/>
      <c r="XCC23" s="112"/>
      <c r="XCD23" s="112"/>
      <c r="XCE23" s="112"/>
      <c r="XCF23" s="112"/>
      <c r="XCG23" s="112"/>
      <c r="XCH23" s="112"/>
      <c r="XCI23" s="112"/>
      <c r="XCJ23" s="112"/>
      <c r="XCK23" s="112"/>
      <c r="XCL23" s="112"/>
      <c r="XCM23" s="112"/>
      <c r="XCN23" s="112"/>
      <c r="XCO23" s="112"/>
      <c r="XCP23" s="112"/>
      <c r="XCQ23" s="112"/>
      <c r="XCR23" s="112"/>
      <c r="XCS23" s="112"/>
      <c r="XCT23" s="112"/>
      <c r="XCU23" s="112"/>
      <c r="XCV23" s="112"/>
      <c r="XCW23" s="112"/>
      <c r="XCX23" s="112"/>
      <c r="XCY23" s="112"/>
      <c r="XCZ23" s="112"/>
      <c r="XDA23" s="112"/>
      <c r="XDB23" s="112"/>
      <c r="XDC23" s="112"/>
      <c r="XDD23" s="112"/>
      <c r="XDE23" s="112"/>
      <c r="XDF23" s="112"/>
      <c r="XDG23" s="112"/>
      <c r="XDH23" s="112"/>
      <c r="XDI23" s="112"/>
      <c r="XDJ23" s="112"/>
      <c r="XDK23" s="112"/>
      <c r="XDL23" s="112"/>
      <c r="XDM23" s="112"/>
      <c r="XDN23" s="112"/>
      <c r="XDO23" s="112"/>
      <c r="XDP23" s="112"/>
      <c r="XDQ23" s="112"/>
      <c r="XDR23" s="112"/>
      <c r="XDS23" s="112"/>
      <c r="XDT23" s="112"/>
      <c r="XDU23" s="112"/>
      <c r="XDV23" s="112"/>
      <c r="XDW23" s="112"/>
      <c r="XDX23" s="112"/>
      <c r="XDY23" s="112"/>
      <c r="XDZ23" s="112"/>
      <c r="XEA23" s="112"/>
      <c r="XEB23" s="112"/>
      <c r="XEC23" s="112"/>
      <c r="XED23" s="112"/>
      <c r="XEE23" s="112"/>
      <c r="XEF23" s="112"/>
      <c r="XEG23" s="112"/>
      <c r="XEH23" s="112"/>
      <c r="XEI23" s="112"/>
      <c r="XEJ23" s="112"/>
      <c r="XEK23" s="112"/>
      <c r="XEL23" s="112"/>
      <c r="XEM23" s="112"/>
      <c r="XEN23" s="112"/>
      <c r="XEO23" s="112"/>
      <c r="XEP23" s="112"/>
      <c r="XEQ23" s="112"/>
      <c r="XER23" s="112"/>
      <c r="XES23" s="112"/>
      <c r="XET23" s="112"/>
      <c r="XEU23" s="112"/>
      <c r="XEV23" s="112"/>
      <c r="XEW23" s="112"/>
      <c r="XEX23" s="112"/>
      <c r="XEY23" s="112"/>
      <c r="XEZ23" s="112"/>
      <c r="XFA23" s="112"/>
      <c r="XFB23" s="112"/>
      <c r="XFC23" s="112"/>
      <c r="XFD23" s="112"/>
    </row>
    <row r="24" spans="1:7 16134:16384" x14ac:dyDescent="0.25">
      <c r="A24" s="293" t="s">
        <v>63</v>
      </c>
      <c r="B24" s="293"/>
      <c r="C24" s="127">
        <f>+C20</f>
        <v>131875</v>
      </c>
      <c r="D24" s="127">
        <f>+D20</f>
        <v>0</v>
      </c>
      <c r="E24" s="128">
        <f>IFERROR(D24/C24,0)</f>
        <v>0</v>
      </c>
      <c r="WVN24" s="112"/>
      <c r="WVO24" s="112"/>
      <c r="WVP24" s="112"/>
      <c r="WVQ24" s="112"/>
      <c r="WVR24" s="112"/>
      <c r="WVS24" s="112"/>
      <c r="WVT24" s="112"/>
      <c r="WVU24" s="112"/>
      <c r="WVV24" s="112"/>
      <c r="WVW24" s="112"/>
      <c r="WVX24" s="112"/>
      <c r="WVY24" s="112"/>
      <c r="WVZ24" s="112"/>
      <c r="WWA24" s="112"/>
      <c r="WWB24" s="112"/>
      <c r="WWC24" s="112"/>
      <c r="WWD24" s="112"/>
      <c r="WWE24" s="112"/>
      <c r="WWF24" s="112"/>
      <c r="WWG24" s="112"/>
      <c r="WWH24" s="112"/>
      <c r="WWI24" s="112"/>
      <c r="WWJ24" s="112"/>
      <c r="WWK24" s="112"/>
      <c r="WWL24" s="112"/>
      <c r="WWM24" s="112"/>
      <c r="WWN24" s="112"/>
      <c r="WWO24" s="112"/>
      <c r="WWP24" s="112"/>
      <c r="WWQ24" s="112"/>
      <c r="WWR24" s="112"/>
      <c r="WWS24" s="112"/>
      <c r="WWT24" s="112"/>
      <c r="WWU24" s="112"/>
      <c r="WWV24" s="112"/>
      <c r="WWW24" s="112"/>
      <c r="WWX24" s="112"/>
      <c r="WWY24" s="112"/>
      <c r="WWZ24" s="112"/>
      <c r="WXA24" s="112"/>
      <c r="WXB24" s="112"/>
      <c r="WXC24" s="112"/>
      <c r="WXD24" s="112"/>
      <c r="WXE24" s="112"/>
      <c r="WXF24" s="112"/>
      <c r="WXG24" s="112"/>
      <c r="WXH24" s="112"/>
      <c r="WXI24" s="112"/>
      <c r="WXJ24" s="112"/>
      <c r="WXK24" s="112"/>
      <c r="WXL24" s="112"/>
      <c r="WXM24" s="112"/>
      <c r="WXN24" s="112"/>
      <c r="WXO24" s="112"/>
      <c r="WXP24" s="112"/>
      <c r="WXQ24" s="112"/>
      <c r="WXR24" s="112"/>
      <c r="WXS24" s="112"/>
      <c r="WXT24" s="112"/>
      <c r="WXU24" s="112"/>
      <c r="WXV24" s="112"/>
      <c r="WXW24" s="112"/>
      <c r="WXX24" s="112"/>
      <c r="WXY24" s="112"/>
      <c r="WXZ24" s="112"/>
      <c r="WYA24" s="112"/>
      <c r="WYB24" s="112"/>
      <c r="WYC24" s="112"/>
      <c r="WYD24" s="112"/>
      <c r="WYE24" s="112"/>
      <c r="WYF24" s="112"/>
      <c r="WYG24" s="112"/>
      <c r="WYH24" s="112"/>
      <c r="WYI24" s="112"/>
      <c r="WYJ24" s="112"/>
      <c r="WYK24" s="112"/>
      <c r="WYL24" s="112"/>
      <c r="WYM24" s="112"/>
      <c r="WYN24" s="112"/>
      <c r="WYO24" s="112"/>
      <c r="WYP24" s="112"/>
      <c r="WYQ24" s="112"/>
      <c r="WYR24" s="112"/>
      <c r="WYS24" s="112"/>
      <c r="WYT24" s="112"/>
      <c r="WYU24" s="112"/>
      <c r="WYV24" s="112"/>
      <c r="WYW24" s="112"/>
      <c r="WYX24" s="112"/>
      <c r="WYY24" s="112"/>
      <c r="WYZ24" s="112"/>
      <c r="WZA24" s="112"/>
      <c r="WZB24" s="112"/>
      <c r="WZC24" s="112"/>
      <c r="WZD24" s="112"/>
      <c r="WZE24" s="112"/>
      <c r="WZF24" s="112"/>
      <c r="WZG24" s="112"/>
      <c r="WZH24" s="112"/>
      <c r="WZI24" s="112"/>
      <c r="WZJ24" s="112"/>
      <c r="WZK24" s="112"/>
      <c r="WZL24" s="112"/>
      <c r="WZM24" s="112"/>
      <c r="WZN24" s="112"/>
      <c r="WZO24" s="112"/>
      <c r="WZP24" s="112"/>
      <c r="WZQ24" s="112"/>
      <c r="WZR24" s="112"/>
      <c r="WZS24" s="112"/>
      <c r="WZT24" s="112"/>
      <c r="WZU24" s="112"/>
      <c r="WZV24" s="112"/>
      <c r="WZW24" s="112"/>
      <c r="WZX24" s="112"/>
      <c r="WZY24" s="112"/>
      <c r="WZZ24" s="112"/>
      <c r="XAA24" s="112"/>
      <c r="XAB24" s="112"/>
      <c r="XAC24" s="112"/>
      <c r="XAD24" s="112"/>
      <c r="XAE24" s="112"/>
      <c r="XAF24" s="112"/>
      <c r="XAG24" s="112"/>
      <c r="XAH24" s="112"/>
      <c r="XAI24" s="112"/>
      <c r="XAJ24" s="112"/>
      <c r="XAK24" s="112"/>
      <c r="XAL24" s="112"/>
      <c r="XAM24" s="112"/>
      <c r="XAN24" s="112"/>
      <c r="XAO24" s="112"/>
      <c r="XAP24" s="112"/>
      <c r="XAQ24" s="112"/>
      <c r="XAR24" s="112"/>
      <c r="XAS24" s="112"/>
      <c r="XAT24" s="112"/>
      <c r="XAU24" s="112"/>
      <c r="XAV24" s="112"/>
      <c r="XAW24" s="112"/>
      <c r="XAX24" s="112"/>
      <c r="XAY24" s="112"/>
      <c r="XAZ24" s="112"/>
      <c r="XBA24" s="112"/>
      <c r="XBB24" s="112"/>
      <c r="XBC24" s="112"/>
      <c r="XBD24" s="112"/>
      <c r="XBE24" s="112"/>
      <c r="XBF24" s="112"/>
      <c r="XBG24" s="112"/>
      <c r="XBH24" s="112"/>
      <c r="XBI24" s="112"/>
      <c r="XBJ24" s="112"/>
      <c r="XBK24" s="112"/>
      <c r="XBL24" s="112"/>
      <c r="XBM24" s="112"/>
      <c r="XBN24" s="112"/>
      <c r="XBO24" s="112"/>
      <c r="XBP24" s="112"/>
      <c r="XBQ24" s="112"/>
      <c r="XBR24" s="112"/>
      <c r="XBS24" s="112"/>
      <c r="XBT24" s="112"/>
      <c r="XBU24" s="112"/>
      <c r="XBV24" s="112"/>
      <c r="XBW24" s="112"/>
      <c r="XBX24" s="112"/>
      <c r="XBY24" s="112"/>
      <c r="XBZ24" s="112"/>
      <c r="XCA24" s="112"/>
      <c r="XCB24" s="112"/>
      <c r="XCC24" s="112"/>
      <c r="XCD24" s="112"/>
      <c r="XCE24" s="112"/>
      <c r="XCF24" s="112"/>
      <c r="XCG24" s="112"/>
      <c r="XCH24" s="112"/>
      <c r="XCI24" s="112"/>
      <c r="XCJ24" s="112"/>
      <c r="XCK24" s="112"/>
      <c r="XCL24" s="112"/>
      <c r="XCM24" s="112"/>
      <c r="XCN24" s="112"/>
      <c r="XCO24" s="112"/>
      <c r="XCP24" s="112"/>
      <c r="XCQ24" s="112"/>
      <c r="XCR24" s="112"/>
      <c r="XCS24" s="112"/>
      <c r="XCT24" s="112"/>
      <c r="XCU24" s="112"/>
      <c r="XCV24" s="112"/>
      <c r="XCW24" s="112"/>
      <c r="XCX24" s="112"/>
      <c r="XCY24" s="112"/>
      <c r="XCZ24" s="112"/>
      <c r="XDA24" s="112"/>
      <c r="XDB24" s="112"/>
      <c r="XDC24" s="112"/>
      <c r="XDD24" s="112"/>
      <c r="XDE24" s="112"/>
      <c r="XDF24" s="112"/>
      <c r="XDG24" s="112"/>
      <c r="XDH24" s="112"/>
      <c r="XDI24" s="112"/>
      <c r="XDJ24" s="112"/>
      <c r="XDK24" s="112"/>
      <c r="XDL24" s="112"/>
      <c r="XDM24" s="112"/>
      <c r="XDN24" s="112"/>
      <c r="XDO24" s="112"/>
      <c r="XDP24" s="112"/>
      <c r="XDQ24" s="112"/>
      <c r="XDR24" s="112"/>
      <c r="XDS24" s="112"/>
      <c r="XDT24" s="112"/>
      <c r="XDU24" s="112"/>
      <c r="XDV24" s="112"/>
      <c r="XDW24" s="112"/>
      <c r="XDX24" s="112"/>
      <c r="XDY24" s="112"/>
      <c r="XDZ24" s="112"/>
      <c r="XEA24" s="112"/>
      <c r="XEB24" s="112"/>
      <c r="XEC24" s="112"/>
      <c r="XED24" s="112"/>
      <c r="XEE24" s="112"/>
      <c r="XEF24" s="112"/>
      <c r="XEG24" s="112"/>
      <c r="XEH24" s="112"/>
      <c r="XEI24" s="112"/>
      <c r="XEJ24" s="112"/>
      <c r="XEK24" s="112"/>
      <c r="XEL24" s="112"/>
      <c r="XEM24" s="112"/>
      <c r="XEN24" s="112"/>
      <c r="XEO24" s="112"/>
      <c r="XEP24" s="112"/>
      <c r="XEQ24" s="112"/>
      <c r="XER24" s="112"/>
      <c r="XES24" s="112"/>
      <c r="XET24" s="112"/>
      <c r="XEU24" s="112"/>
      <c r="XEV24" s="112"/>
      <c r="XEW24" s="112"/>
      <c r="XEX24" s="112"/>
      <c r="XEY24" s="112"/>
      <c r="XEZ24" s="112"/>
      <c r="XFA24" s="112"/>
      <c r="XFB24" s="112"/>
      <c r="XFC24" s="112"/>
      <c r="XFD24" s="112"/>
    </row>
    <row r="25" spans="1:7 16134:16384" x14ac:dyDescent="0.25">
      <c r="A25" s="136"/>
    </row>
    <row r="26" spans="1:7 16134:16384" s="40" customFormat="1" x14ac:dyDescent="0.25">
      <c r="A26" s="104" t="s">
        <v>65</v>
      </c>
      <c r="B26" s="105"/>
      <c r="C26" s="105"/>
      <c r="D26" s="105"/>
      <c r="E26" s="106"/>
      <c r="F26" s="107"/>
      <c r="WVN26" s="90"/>
      <c r="WVO26" s="90"/>
      <c r="WVP26" s="90"/>
      <c r="WVQ26" s="90"/>
      <c r="WVR26" s="90"/>
      <c r="WVS26" s="90"/>
      <c r="WVT26" s="90"/>
      <c r="WVU26" s="90"/>
      <c r="WVV26" s="90"/>
      <c r="WVW26" s="90"/>
      <c r="WVX26" s="90"/>
      <c r="WVY26" s="90"/>
      <c r="WVZ26" s="90"/>
      <c r="WWA26" s="90"/>
      <c r="WWB26" s="90"/>
      <c r="WWC26" s="90"/>
      <c r="WWD26" s="90"/>
      <c r="WWE26" s="90"/>
      <c r="WWF26" s="90"/>
      <c r="WWG26" s="90"/>
      <c r="WWH26" s="90"/>
      <c r="WWI26" s="90"/>
      <c r="WWJ26" s="90"/>
      <c r="WWK26" s="90"/>
      <c r="WWL26" s="90"/>
      <c r="WWM26" s="90"/>
      <c r="WWN26" s="90"/>
      <c r="WWO26" s="90"/>
      <c r="WWP26" s="90"/>
      <c r="WWQ26" s="90"/>
      <c r="WWR26" s="90"/>
      <c r="WWS26" s="90"/>
      <c r="WWT26" s="90"/>
      <c r="WWU26" s="90"/>
      <c r="WWV26" s="90"/>
      <c r="WWW26" s="90"/>
      <c r="WWX26" s="90"/>
      <c r="WWY26" s="90"/>
      <c r="WWZ26" s="90"/>
      <c r="WXA26" s="90"/>
      <c r="WXB26" s="90"/>
      <c r="WXC26" s="90"/>
      <c r="WXD26" s="90"/>
      <c r="WXE26" s="90"/>
      <c r="WXF26" s="90"/>
      <c r="WXG26" s="90"/>
      <c r="WXH26" s="90"/>
      <c r="WXI26" s="90"/>
      <c r="WXJ26" s="90"/>
      <c r="WXK26" s="90"/>
      <c r="WXL26" s="90"/>
      <c r="WXM26" s="90"/>
      <c r="WXN26" s="90"/>
      <c r="WXO26" s="90"/>
      <c r="WXP26" s="90"/>
      <c r="WXQ26" s="90"/>
      <c r="WXR26" s="90"/>
      <c r="WXS26" s="90"/>
      <c r="WXT26" s="90"/>
      <c r="WXU26" s="90"/>
      <c r="WXV26" s="90"/>
      <c r="WXW26" s="90"/>
      <c r="WXX26" s="90"/>
      <c r="WXY26" s="90"/>
      <c r="WXZ26" s="90"/>
      <c r="WYA26" s="90"/>
      <c r="WYB26" s="90"/>
      <c r="WYC26" s="90"/>
      <c r="WYD26" s="90"/>
      <c r="WYE26" s="90"/>
      <c r="WYF26" s="90"/>
      <c r="WYG26" s="90"/>
      <c r="WYH26" s="90"/>
      <c r="WYI26" s="90"/>
      <c r="WYJ26" s="90"/>
      <c r="WYK26" s="90"/>
      <c r="WYL26" s="90"/>
      <c r="WYM26" s="90"/>
      <c r="WYN26" s="90"/>
      <c r="WYO26" s="90"/>
      <c r="WYP26" s="90"/>
      <c r="WYQ26" s="90"/>
      <c r="WYR26" s="90"/>
      <c r="WYS26" s="90"/>
      <c r="WYT26" s="90"/>
      <c r="WYU26" s="90"/>
      <c r="WYV26" s="90"/>
      <c r="WYW26" s="90"/>
      <c r="WYX26" s="90"/>
      <c r="WYY26" s="90"/>
      <c r="WYZ26" s="90"/>
      <c r="WZA26" s="90"/>
      <c r="WZB26" s="90"/>
      <c r="WZC26" s="90"/>
      <c r="WZD26" s="90"/>
      <c r="WZE26" s="90"/>
      <c r="WZF26" s="90"/>
      <c r="WZG26" s="90"/>
      <c r="WZH26" s="90"/>
      <c r="WZI26" s="90"/>
      <c r="WZJ26" s="90"/>
      <c r="WZK26" s="90"/>
      <c r="WZL26" s="90"/>
      <c r="WZM26" s="90"/>
      <c r="WZN26" s="90"/>
      <c r="WZO26" s="90"/>
      <c r="WZP26" s="90"/>
      <c r="WZQ26" s="90"/>
      <c r="WZR26" s="90"/>
      <c r="WZS26" s="90"/>
      <c r="WZT26" s="90"/>
      <c r="WZU26" s="90"/>
      <c r="WZV26" s="90"/>
      <c r="WZW26" s="90"/>
      <c r="WZX26" s="90"/>
      <c r="WZY26" s="90"/>
      <c r="WZZ26" s="90"/>
      <c r="XAA26" s="90"/>
      <c r="XAB26" s="90"/>
      <c r="XAC26" s="90"/>
      <c r="XAD26" s="90"/>
      <c r="XAE26" s="90"/>
      <c r="XAF26" s="90"/>
      <c r="XAG26" s="90"/>
      <c r="XAH26" s="90"/>
      <c r="XAI26" s="90"/>
      <c r="XAJ26" s="90"/>
      <c r="XAK26" s="90"/>
      <c r="XAL26" s="90"/>
      <c r="XAM26" s="90"/>
      <c r="XAN26" s="90"/>
      <c r="XAO26" s="90"/>
      <c r="XAP26" s="90"/>
      <c r="XAQ26" s="90"/>
      <c r="XAR26" s="90"/>
      <c r="XAS26" s="90"/>
      <c r="XAT26" s="90"/>
      <c r="XAU26" s="90"/>
      <c r="XAV26" s="90"/>
      <c r="XAW26" s="90"/>
      <c r="XAX26" s="90"/>
      <c r="XAY26" s="90"/>
      <c r="XAZ26" s="90"/>
      <c r="XBA26" s="90"/>
      <c r="XBB26" s="90"/>
      <c r="XBC26" s="90"/>
      <c r="XBD26" s="90"/>
      <c r="XBE26" s="90"/>
      <c r="XBF26" s="90"/>
      <c r="XBG26" s="90"/>
      <c r="XBH26" s="90"/>
      <c r="XBI26" s="90"/>
      <c r="XBJ26" s="90"/>
      <c r="XBK26" s="90"/>
      <c r="XBL26" s="90"/>
      <c r="XBM26" s="90"/>
      <c r="XBN26" s="90"/>
      <c r="XBO26" s="90"/>
      <c r="XBP26" s="90"/>
      <c r="XBQ26" s="90"/>
      <c r="XBR26" s="90"/>
      <c r="XBS26" s="90"/>
      <c r="XBT26" s="90"/>
      <c r="XBU26" s="90"/>
      <c r="XBV26" s="90"/>
      <c r="XBW26" s="90"/>
      <c r="XBX26" s="90"/>
      <c r="XBY26" s="90"/>
      <c r="XBZ26" s="90"/>
      <c r="XCA26" s="90"/>
      <c r="XCB26" s="90"/>
      <c r="XCC26" s="90"/>
      <c r="XCD26" s="90"/>
      <c r="XCE26" s="90"/>
      <c r="XCF26" s="90"/>
      <c r="XCG26" s="90"/>
      <c r="XCH26" s="90"/>
      <c r="XCI26" s="90"/>
      <c r="XCJ26" s="90"/>
      <c r="XCK26" s="90"/>
      <c r="XCL26" s="90"/>
      <c r="XCM26" s="90"/>
      <c r="XCN26" s="90"/>
      <c r="XCO26" s="90"/>
      <c r="XCP26" s="90"/>
      <c r="XCQ26" s="90"/>
      <c r="XCR26" s="90"/>
      <c r="XCS26" s="90"/>
      <c r="XCT26" s="90"/>
      <c r="XCU26" s="90"/>
      <c r="XCV26" s="90"/>
      <c r="XCW26" s="90"/>
      <c r="XCX26" s="90"/>
      <c r="XCY26" s="90"/>
      <c r="XCZ26" s="90"/>
      <c r="XDA26" s="90"/>
      <c r="XDB26" s="90"/>
      <c r="XDC26" s="90"/>
      <c r="XDD26" s="90"/>
      <c r="XDE26" s="90"/>
      <c r="XDF26" s="90"/>
      <c r="XDG26" s="90"/>
      <c r="XDH26" s="90"/>
      <c r="XDI26" s="90"/>
      <c r="XDJ26" s="90"/>
      <c r="XDK26" s="90"/>
      <c r="XDL26" s="90"/>
      <c r="XDM26" s="90"/>
      <c r="XDN26" s="90"/>
      <c r="XDO26" s="90"/>
      <c r="XDP26" s="90"/>
      <c r="XDQ26" s="90"/>
      <c r="XDR26" s="90"/>
      <c r="XDS26" s="90"/>
      <c r="XDT26" s="90"/>
      <c r="XDU26" s="90"/>
      <c r="XDV26" s="90"/>
      <c r="XDW26" s="90"/>
      <c r="XDX26" s="90"/>
      <c r="XDY26" s="90"/>
      <c r="XDZ26" s="90"/>
      <c r="XEA26" s="90"/>
      <c r="XEB26" s="90"/>
      <c r="XEC26" s="90"/>
      <c r="XED26" s="90"/>
      <c r="XEE26" s="90"/>
      <c r="XEF26" s="90"/>
      <c r="XEG26" s="90"/>
      <c r="XEH26" s="90"/>
      <c r="XEI26" s="90"/>
      <c r="XEJ26" s="90"/>
      <c r="XEK26" s="90"/>
      <c r="XEL26" s="90"/>
      <c r="XEM26" s="90"/>
      <c r="XEN26" s="90"/>
      <c r="XEO26" s="90"/>
      <c r="XEP26" s="90"/>
      <c r="XEQ26" s="90"/>
      <c r="XER26" s="90"/>
      <c r="XES26" s="90"/>
      <c r="XET26" s="90"/>
      <c r="XEU26" s="90"/>
      <c r="XEV26" s="90"/>
      <c r="XEW26" s="90"/>
      <c r="XEX26" s="90"/>
      <c r="XEY26" s="90"/>
      <c r="XEZ26" s="90"/>
      <c r="XFA26" s="90"/>
      <c r="XFB26" s="90"/>
      <c r="XFC26" s="90"/>
      <c r="XFD26" s="90"/>
    </row>
    <row r="27" spans="1:7 16134:16384" s="112" customFormat="1" ht="20.25" customHeight="1" x14ac:dyDescent="0.2">
      <c r="A27" s="108" t="s">
        <v>54</v>
      </c>
      <c r="B27" s="109" t="s">
        <v>55</v>
      </c>
      <c r="C27" s="109" t="s">
        <v>56</v>
      </c>
      <c r="D27" s="109" t="s">
        <v>57</v>
      </c>
      <c r="E27" s="109" t="s">
        <v>58</v>
      </c>
      <c r="F27" s="111"/>
      <c r="G27" s="111"/>
      <c r="WVN27" s="90"/>
      <c r="WVO27" s="90"/>
      <c r="WVP27" s="90"/>
      <c r="WVQ27" s="90"/>
      <c r="WVR27" s="90"/>
      <c r="WVS27" s="90"/>
      <c r="WVT27" s="90"/>
      <c r="WVU27" s="90"/>
      <c r="WVV27" s="90"/>
      <c r="WVW27" s="90"/>
      <c r="WVX27" s="90"/>
      <c r="WVY27" s="90"/>
      <c r="WVZ27" s="90"/>
      <c r="WWA27" s="90"/>
      <c r="WWB27" s="90"/>
      <c r="WWC27" s="90"/>
      <c r="WWD27" s="90"/>
      <c r="WWE27" s="90"/>
      <c r="WWF27" s="90"/>
      <c r="WWG27" s="90"/>
      <c r="WWH27" s="90"/>
      <c r="WWI27" s="90"/>
      <c r="WWJ27" s="90"/>
      <c r="WWK27" s="90"/>
      <c r="WWL27" s="90"/>
      <c r="WWM27" s="90"/>
      <c r="WWN27" s="90"/>
      <c r="WWO27" s="90"/>
      <c r="WWP27" s="90"/>
      <c r="WWQ27" s="90"/>
      <c r="WWR27" s="90"/>
      <c r="WWS27" s="90"/>
      <c r="WWT27" s="90"/>
      <c r="WWU27" s="90"/>
      <c r="WWV27" s="90"/>
      <c r="WWW27" s="90"/>
      <c r="WWX27" s="90"/>
      <c r="WWY27" s="90"/>
      <c r="WWZ27" s="90"/>
      <c r="WXA27" s="90"/>
      <c r="WXB27" s="90"/>
      <c r="WXC27" s="90"/>
      <c r="WXD27" s="90"/>
      <c r="WXE27" s="90"/>
      <c r="WXF27" s="90"/>
      <c r="WXG27" s="90"/>
      <c r="WXH27" s="90"/>
      <c r="WXI27" s="90"/>
      <c r="WXJ27" s="90"/>
      <c r="WXK27" s="90"/>
      <c r="WXL27" s="90"/>
      <c r="WXM27" s="90"/>
      <c r="WXN27" s="90"/>
      <c r="WXO27" s="90"/>
      <c r="WXP27" s="90"/>
      <c r="WXQ27" s="90"/>
      <c r="WXR27" s="90"/>
      <c r="WXS27" s="90"/>
      <c r="WXT27" s="90"/>
      <c r="WXU27" s="90"/>
      <c r="WXV27" s="90"/>
      <c r="WXW27" s="90"/>
      <c r="WXX27" s="90"/>
      <c r="WXY27" s="90"/>
      <c r="WXZ27" s="90"/>
      <c r="WYA27" s="90"/>
      <c r="WYB27" s="90"/>
      <c r="WYC27" s="90"/>
      <c r="WYD27" s="90"/>
      <c r="WYE27" s="90"/>
      <c r="WYF27" s="90"/>
      <c r="WYG27" s="90"/>
      <c r="WYH27" s="90"/>
      <c r="WYI27" s="90"/>
      <c r="WYJ27" s="90"/>
      <c r="WYK27" s="90"/>
      <c r="WYL27" s="90"/>
      <c r="WYM27" s="90"/>
      <c r="WYN27" s="90"/>
      <c r="WYO27" s="90"/>
      <c r="WYP27" s="90"/>
      <c r="WYQ27" s="90"/>
      <c r="WYR27" s="90"/>
      <c r="WYS27" s="90"/>
      <c r="WYT27" s="90"/>
      <c r="WYU27" s="90"/>
      <c r="WYV27" s="90"/>
      <c r="WYW27" s="90"/>
      <c r="WYX27" s="90"/>
      <c r="WYY27" s="90"/>
      <c r="WYZ27" s="90"/>
      <c r="WZA27" s="90"/>
      <c r="WZB27" s="90"/>
      <c r="WZC27" s="90"/>
      <c r="WZD27" s="90"/>
      <c r="WZE27" s="90"/>
      <c r="WZF27" s="90"/>
      <c r="WZG27" s="90"/>
      <c r="WZH27" s="90"/>
      <c r="WZI27" s="90"/>
      <c r="WZJ27" s="90"/>
      <c r="WZK27" s="90"/>
      <c r="WZL27" s="90"/>
      <c r="WZM27" s="90"/>
      <c r="WZN27" s="90"/>
      <c r="WZO27" s="90"/>
      <c r="WZP27" s="90"/>
      <c r="WZQ27" s="90"/>
      <c r="WZR27" s="90"/>
      <c r="WZS27" s="90"/>
      <c r="WZT27" s="90"/>
      <c r="WZU27" s="90"/>
      <c r="WZV27" s="90"/>
      <c r="WZW27" s="90"/>
      <c r="WZX27" s="90"/>
      <c r="WZY27" s="90"/>
      <c r="WZZ27" s="90"/>
      <c r="XAA27" s="90"/>
      <c r="XAB27" s="90"/>
      <c r="XAC27" s="90"/>
      <c r="XAD27" s="90"/>
      <c r="XAE27" s="90"/>
      <c r="XAF27" s="90"/>
      <c r="XAG27" s="90"/>
      <c r="XAH27" s="90"/>
      <c r="XAI27" s="90"/>
      <c r="XAJ27" s="90"/>
      <c r="XAK27" s="90"/>
      <c r="XAL27" s="90"/>
      <c r="XAM27" s="90"/>
      <c r="XAN27" s="90"/>
      <c r="XAO27" s="90"/>
      <c r="XAP27" s="90"/>
      <c r="XAQ27" s="90"/>
      <c r="XAR27" s="90"/>
      <c r="XAS27" s="90"/>
      <c r="XAT27" s="90"/>
      <c r="XAU27" s="90"/>
      <c r="XAV27" s="90"/>
      <c r="XAW27" s="90"/>
      <c r="XAX27" s="90"/>
      <c r="XAY27" s="90"/>
      <c r="XAZ27" s="90"/>
      <c r="XBA27" s="90"/>
      <c r="XBB27" s="90"/>
      <c r="XBC27" s="90"/>
      <c r="XBD27" s="90"/>
      <c r="XBE27" s="90"/>
      <c r="XBF27" s="90"/>
      <c r="XBG27" s="90"/>
      <c r="XBH27" s="90"/>
      <c r="XBI27" s="90"/>
      <c r="XBJ27" s="90"/>
      <c r="XBK27" s="90"/>
      <c r="XBL27" s="90"/>
      <c r="XBM27" s="90"/>
      <c r="XBN27" s="90"/>
      <c r="XBO27" s="90"/>
      <c r="XBP27" s="90"/>
      <c r="XBQ27" s="90"/>
      <c r="XBR27" s="90"/>
      <c r="XBS27" s="90"/>
      <c r="XBT27" s="90"/>
      <c r="XBU27" s="90"/>
      <c r="XBV27" s="90"/>
      <c r="XBW27" s="90"/>
      <c r="XBX27" s="90"/>
      <c r="XBY27" s="90"/>
      <c r="XBZ27" s="90"/>
      <c r="XCA27" s="90"/>
      <c r="XCB27" s="90"/>
      <c r="XCC27" s="90"/>
      <c r="XCD27" s="90"/>
      <c r="XCE27" s="90"/>
      <c r="XCF27" s="90"/>
      <c r="XCG27" s="90"/>
      <c r="XCH27" s="90"/>
      <c r="XCI27" s="90"/>
      <c r="XCJ27" s="90"/>
      <c r="XCK27" s="90"/>
      <c r="XCL27" s="90"/>
      <c r="XCM27" s="90"/>
      <c r="XCN27" s="90"/>
      <c r="XCO27" s="90"/>
      <c r="XCP27" s="90"/>
      <c r="XCQ27" s="90"/>
      <c r="XCR27" s="90"/>
      <c r="XCS27" s="90"/>
      <c r="XCT27" s="90"/>
      <c r="XCU27" s="90"/>
      <c r="XCV27" s="90"/>
      <c r="XCW27" s="90"/>
      <c r="XCX27" s="90"/>
      <c r="XCY27" s="90"/>
      <c r="XCZ27" s="90"/>
      <c r="XDA27" s="90"/>
      <c r="XDB27" s="90"/>
      <c r="XDC27" s="90"/>
      <c r="XDD27" s="90"/>
      <c r="XDE27" s="90"/>
      <c r="XDF27" s="90"/>
      <c r="XDG27" s="90"/>
      <c r="XDH27" s="90"/>
      <c r="XDI27" s="90"/>
      <c r="XDJ27" s="90"/>
      <c r="XDK27" s="90"/>
      <c r="XDL27" s="90"/>
      <c r="XDM27" s="90"/>
      <c r="XDN27" s="90"/>
      <c r="XDO27" s="90"/>
      <c r="XDP27" s="90"/>
      <c r="XDQ27" s="90"/>
      <c r="XDR27" s="90"/>
      <c r="XDS27" s="90"/>
      <c r="XDT27" s="90"/>
      <c r="XDU27" s="90"/>
      <c r="XDV27" s="90"/>
      <c r="XDW27" s="90"/>
      <c r="XDX27" s="90"/>
      <c r="XDY27" s="90"/>
      <c r="XDZ27" s="90"/>
      <c r="XEA27" s="90"/>
      <c r="XEB27" s="90"/>
      <c r="XEC27" s="90"/>
      <c r="XED27" s="90"/>
      <c r="XEE27" s="90"/>
      <c r="XEF27" s="90"/>
      <c r="XEG27" s="90"/>
      <c r="XEH27" s="90"/>
      <c r="XEI27" s="90"/>
      <c r="XEJ27" s="90"/>
      <c r="XEK27" s="90"/>
      <c r="XEL27" s="90"/>
      <c r="XEM27" s="90"/>
      <c r="XEN27" s="90"/>
      <c r="XEO27" s="90"/>
      <c r="XEP27" s="90"/>
      <c r="XEQ27" s="90"/>
      <c r="XER27" s="90"/>
      <c r="XES27" s="90"/>
      <c r="XET27" s="90"/>
      <c r="XEU27" s="90"/>
      <c r="XEV27" s="90"/>
      <c r="XEW27" s="90"/>
      <c r="XEX27" s="90"/>
      <c r="XEY27" s="90"/>
      <c r="XEZ27" s="90"/>
      <c r="XFA27" s="90"/>
      <c r="XFB27" s="90"/>
      <c r="XFC27" s="90"/>
      <c r="XFD27" s="90"/>
    </row>
    <row r="28" spans="1:7 16134:16384" s="112" customFormat="1" ht="14.25" customHeight="1" x14ac:dyDescent="0.2">
      <c r="A28" s="114">
        <v>64</v>
      </c>
      <c r="B28" s="114" t="s">
        <v>66</v>
      </c>
      <c r="C28" s="115">
        <f>+C29</f>
        <v>0</v>
      </c>
      <c r="D28" s="115">
        <f>D30+D31</f>
        <v>1949.8400000000001</v>
      </c>
      <c r="E28" s="116">
        <f t="shared" ref="E28:E35" si="0">IFERROR(D28/C28,0)</f>
        <v>0</v>
      </c>
      <c r="F28" s="111"/>
      <c r="G28" s="111"/>
      <c r="WVN28" s="40"/>
      <c r="WVO28" s="40"/>
      <c r="WVP28" s="40"/>
      <c r="WVQ28" s="40"/>
      <c r="WVR28" s="40"/>
      <c r="WVS28" s="40"/>
      <c r="WVT28" s="40"/>
      <c r="WVU28" s="40"/>
      <c r="WVV28" s="40"/>
      <c r="WVW28" s="40"/>
      <c r="WVX28" s="40"/>
      <c r="WVY28" s="40"/>
      <c r="WVZ28" s="40"/>
      <c r="WWA28" s="40"/>
      <c r="WWB28" s="40"/>
      <c r="WWC28" s="40"/>
      <c r="WWD28" s="40"/>
      <c r="WWE28" s="40"/>
      <c r="WWF28" s="40"/>
      <c r="WWG28" s="40"/>
      <c r="WWH28" s="40"/>
      <c r="WWI28" s="40"/>
      <c r="WWJ28" s="40"/>
      <c r="WWK28" s="40"/>
      <c r="WWL28" s="40"/>
      <c r="WWM28" s="40"/>
      <c r="WWN28" s="40"/>
      <c r="WWO28" s="40"/>
      <c r="WWP28" s="40"/>
      <c r="WWQ28" s="40"/>
      <c r="WWR28" s="40"/>
      <c r="WWS28" s="40"/>
      <c r="WWT28" s="40"/>
      <c r="WWU28" s="40"/>
      <c r="WWV28" s="40"/>
      <c r="WWW28" s="40"/>
      <c r="WWX28" s="40"/>
      <c r="WWY28" s="40"/>
      <c r="WWZ28" s="40"/>
      <c r="WXA28" s="40"/>
      <c r="WXB28" s="40"/>
      <c r="WXC28" s="40"/>
      <c r="WXD28" s="40"/>
      <c r="WXE28" s="40"/>
      <c r="WXF28" s="40"/>
      <c r="WXG28" s="40"/>
      <c r="WXH28" s="40"/>
      <c r="WXI28" s="40"/>
      <c r="WXJ28" s="40"/>
      <c r="WXK28" s="40"/>
      <c r="WXL28" s="40"/>
      <c r="WXM28" s="40"/>
      <c r="WXN28" s="40"/>
      <c r="WXO28" s="40"/>
      <c r="WXP28" s="40"/>
      <c r="WXQ28" s="40"/>
      <c r="WXR28" s="40"/>
      <c r="WXS28" s="40"/>
      <c r="WXT28" s="40"/>
      <c r="WXU28" s="40"/>
      <c r="WXV28" s="40"/>
      <c r="WXW28" s="40"/>
      <c r="WXX28" s="40"/>
      <c r="WXY28" s="40"/>
      <c r="WXZ28" s="40"/>
      <c r="WYA28" s="40"/>
      <c r="WYB28" s="40"/>
      <c r="WYC28" s="40"/>
      <c r="WYD28" s="40"/>
      <c r="WYE28" s="40"/>
      <c r="WYF28" s="40"/>
      <c r="WYG28" s="40"/>
      <c r="WYH28" s="40"/>
      <c r="WYI28" s="40"/>
      <c r="WYJ28" s="40"/>
      <c r="WYK28" s="40"/>
      <c r="WYL28" s="40"/>
      <c r="WYM28" s="40"/>
      <c r="WYN28" s="40"/>
      <c r="WYO28" s="40"/>
      <c r="WYP28" s="40"/>
      <c r="WYQ28" s="40"/>
      <c r="WYR28" s="40"/>
      <c r="WYS28" s="40"/>
      <c r="WYT28" s="40"/>
      <c r="WYU28" s="40"/>
      <c r="WYV28" s="40"/>
      <c r="WYW28" s="40"/>
      <c r="WYX28" s="40"/>
      <c r="WYY28" s="40"/>
      <c r="WYZ28" s="40"/>
      <c r="WZA28" s="40"/>
      <c r="WZB28" s="40"/>
      <c r="WZC28" s="40"/>
      <c r="WZD28" s="40"/>
      <c r="WZE28" s="40"/>
      <c r="WZF28" s="40"/>
      <c r="WZG28" s="40"/>
      <c r="WZH28" s="40"/>
      <c r="WZI28" s="40"/>
      <c r="WZJ28" s="40"/>
      <c r="WZK28" s="40"/>
      <c r="WZL28" s="40"/>
      <c r="WZM28" s="40"/>
      <c r="WZN28" s="40"/>
      <c r="WZO28" s="40"/>
      <c r="WZP28" s="40"/>
      <c r="WZQ28" s="40"/>
      <c r="WZR28" s="40"/>
      <c r="WZS28" s="40"/>
      <c r="WZT28" s="40"/>
      <c r="WZU28" s="40"/>
      <c r="WZV28" s="40"/>
      <c r="WZW28" s="40"/>
      <c r="WZX28" s="40"/>
      <c r="WZY28" s="40"/>
      <c r="WZZ28" s="40"/>
      <c r="XAA28" s="40"/>
      <c r="XAB28" s="40"/>
      <c r="XAC28" s="40"/>
      <c r="XAD28" s="40"/>
      <c r="XAE28" s="40"/>
      <c r="XAF28" s="40"/>
      <c r="XAG28" s="40"/>
      <c r="XAH28" s="40"/>
      <c r="XAI28" s="40"/>
      <c r="XAJ28" s="40"/>
      <c r="XAK28" s="40"/>
      <c r="XAL28" s="40"/>
      <c r="XAM28" s="40"/>
      <c r="XAN28" s="40"/>
      <c r="XAO28" s="40"/>
      <c r="XAP28" s="40"/>
      <c r="XAQ28" s="40"/>
      <c r="XAR28" s="40"/>
      <c r="XAS28" s="40"/>
      <c r="XAT28" s="40"/>
      <c r="XAU28" s="40"/>
      <c r="XAV28" s="40"/>
      <c r="XAW28" s="40"/>
      <c r="XAX28" s="40"/>
      <c r="XAY28" s="40"/>
      <c r="XAZ28" s="40"/>
      <c r="XBA28" s="40"/>
      <c r="XBB28" s="40"/>
      <c r="XBC28" s="40"/>
      <c r="XBD28" s="40"/>
      <c r="XBE28" s="40"/>
      <c r="XBF28" s="40"/>
      <c r="XBG28" s="40"/>
      <c r="XBH28" s="40"/>
      <c r="XBI28" s="40"/>
      <c r="XBJ28" s="40"/>
      <c r="XBK28" s="40"/>
      <c r="XBL28" s="40"/>
      <c r="XBM28" s="40"/>
      <c r="XBN28" s="40"/>
      <c r="XBO28" s="40"/>
      <c r="XBP28" s="40"/>
      <c r="XBQ28" s="40"/>
      <c r="XBR28" s="40"/>
      <c r="XBS28" s="40"/>
      <c r="XBT28" s="40"/>
      <c r="XBU28" s="40"/>
      <c r="XBV28" s="40"/>
      <c r="XBW28" s="40"/>
      <c r="XBX28" s="40"/>
      <c r="XBY28" s="40"/>
      <c r="XBZ28" s="40"/>
      <c r="XCA28" s="40"/>
      <c r="XCB28" s="40"/>
      <c r="XCC28" s="40"/>
      <c r="XCD28" s="40"/>
      <c r="XCE28" s="40"/>
      <c r="XCF28" s="40"/>
      <c r="XCG28" s="40"/>
      <c r="XCH28" s="40"/>
      <c r="XCI28" s="40"/>
      <c r="XCJ28" s="40"/>
      <c r="XCK28" s="40"/>
      <c r="XCL28" s="40"/>
      <c r="XCM28" s="40"/>
      <c r="XCN28" s="40"/>
      <c r="XCO28" s="40"/>
      <c r="XCP28" s="40"/>
      <c r="XCQ28" s="40"/>
      <c r="XCR28" s="40"/>
      <c r="XCS28" s="40"/>
      <c r="XCT28" s="40"/>
      <c r="XCU28" s="40"/>
      <c r="XCV28" s="40"/>
      <c r="XCW28" s="40"/>
      <c r="XCX28" s="40"/>
      <c r="XCY28" s="40"/>
      <c r="XCZ28" s="40"/>
      <c r="XDA28" s="40"/>
      <c r="XDB28" s="40"/>
      <c r="XDC28" s="40"/>
      <c r="XDD28" s="40"/>
      <c r="XDE28" s="40"/>
      <c r="XDF28" s="40"/>
      <c r="XDG28" s="40"/>
      <c r="XDH28" s="40"/>
      <c r="XDI28" s="40"/>
      <c r="XDJ28" s="40"/>
      <c r="XDK28" s="40"/>
      <c r="XDL28" s="40"/>
      <c r="XDM28" s="40"/>
      <c r="XDN28" s="40"/>
      <c r="XDO28" s="40"/>
      <c r="XDP28" s="40"/>
      <c r="XDQ28" s="40"/>
      <c r="XDR28" s="40"/>
      <c r="XDS28" s="40"/>
      <c r="XDT28" s="40"/>
      <c r="XDU28" s="40"/>
      <c r="XDV28" s="40"/>
      <c r="XDW28" s="40"/>
      <c r="XDX28" s="40"/>
      <c r="XDY28" s="40"/>
      <c r="XDZ28" s="40"/>
      <c r="XEA28" s="40"/>
      <c r="XEB28" s="40"/>
      <c r="XEC28" s="40"/>
      <c r="XED28" s="40"/>
      <c r="XEE28" s="40"/>
      <c r="XEF28" s="40"/>
      <c r="XEG28" s="40"/>
      <c r="XEH28" s="40"/>
      <c r="XEI28" s="40"/>
      <c r="XEJ28" s="40"/>
      <c r="XEK28" s="40"/>
      <c r="XEL28" s="40"/>
      <c r="XEM28" s="40"/>
      <c r="XEN28" s="40"/>
      <c r="XEO28" s="40"/>
      <c r="XEP28" s="40"/>
      <c r="XEQ28" s="40"/>
      <c r="XER28" s="40"/>
      <c r="XES28" s="40"/>
      <c r="XET28" s="40"/>
      <c r="XEU28" s="40"/>
      <c r="XEV28" s="40"/>
      <c r="XEW28" s="40"/>
      <c r="XEX28" s="40"/>
      <c r="XEY28" s="40"/>
      <c r="XEZ28" s="40"/>
      <c r="XFA28" s="40"/>
      <c r="XFB28" s="40"/>
      <c r="XFC28" s="40"/>
      <c r="XFD28" s="40"/>
    </row>
    <row r="29" spans="1:7 16134:16384" ht="14.25" customHeight="1" x14ac:dyDescent="0.25">
      <c r="A29" s="117">
        <v>641</v>
      </c>
      <c r="B29" s="118" t="s">
        <v>67</v>
      </c>
      <c r="C29" s="119">
        <f>SUM(C31)</f>
        <v>0</v>
      </c>
      <c r="D29" s="119">
        <f>D30+D31</f>
        <v>1949.8400000000001</v>
      </c>
      <c r="E29" s="120">
        <f t="shared" si="0"/>
        <v>0</v>
      </c>
      <c r="WVN29" s="112"/>
      <c r="WVO29" s="112"/>
      <c r="WVP29" s="112"/>
      <c r="WVQ29" s="112"/>
      <c r="WVR29" s="112"/>
      <c r="WVS29" s="112"/>
      <c r="WVT29" s="112"/>
      <c r="WVU29" s="112"/>
      <c r="WVV29" s="112"/>
      <c r="WVW29" s="112"/>
      <c r="WVX29" s="112"/>
      <c r="WVY29" s="112"/>
      <c r="WVZ29" s="112"/>
      <c r="WWA29" s="112"/>
      <c r="WWB29" s="112"/>
      <c r="WWC29" s="112"/>
      <c r="WWD29" s="112"/>
      <c r="WWE29" s="112"/>
      <c r="WWF29" s="112"/>
      <c r="WWG29" s="112"/>
      <c r="WWH29" s="112"/>
      <c r="WWI29" s="112"/>
      <c r="WWJ29" s="112"/>
      <c r="WWK29" s="112"/>
      <c r="WWL29" s="112"/>
      <c r="WWM29" s="112"/>
      <c r="WWN29" s="112"/>
      <c r="WWO29" s="112"/>
      <c r="WWP29" s="112"/>
      <c r="WWQ29" s="112"/>
      <c r="WWR29" s="112"/>
      <c r="WWS29" s="112"/>
      <c r="WWT29" s="112"/>
      <c r="WWU29" s="112"/>
      <c r="WWV29" s="112"/>
      <c r="WWW29" s="112"/>
      <c r="WWX29" s="112"/>
      <c r="WWY29" s="112"/>
      <c r="WWZ29" s="112"/>
      <c r="WXA29" s="112"/>
      <c r="WXB29" s="112"/>
      <c r="WXC29" s="112"/>
      <c r="WXD29" s="112"/>
      <c r="WXE29" s="112"/>
      <c r="WXF29" s="112"/>
      <c r="WXG29" s="112"/>
      <c r="WXH29" s="112"/>
      <c r="WXI29" s="112"/>
      <c r="WXJ29" s="112"/>
      <c r="WXK29" s="112"/>
      <c r="WXL29" s="112"/>
      <c r="WXM29" s="112"/>
      <c r="WXN29" s="112"/>
      <c r="WXO29" s="112"/>
      <c r="WXP29" s="112"/>
      <c r="WXQ29" s="112"/>
      <c r="WXR29" s="112"/>
      <c r="WXS29" s="112"/>
      <c r="WXT29" s="112"/>
      <c r="WXU29" s="112"/>
      <c r="WXV29" s="112"/>
      <c r="WXW29" s="112"/>
      <c r="WXX29" s="112"/>
      <c r="WXY29" s="112"/>
      <c r="WXZ29" s="112"/>
      <c r="WYA29" s="112"/>
      <c r="WYB29" s="112"/>
      <c r="WYC29" s="112"/>
      <c r="WYD29" s="112"/>
      <c r="WYE29" s="112"/>
      <c r="WYF29" s="112"/>
      <c r="WYG29" s="112"/>
      <c r="WYH29" s="112"/>
      <c r="WYI29" s="112"/>
      <c r="WYJ29" s="112"/>
      <c r="WYK29" s="112"/>
      <c r="WYL29" s="112"/>
      <c r="WYM29" s="112"/>
      <c r="WYN29" s="112"/>
      <c r="WYO29" s="112"/>
      <c r="WYP29" s="112"/>
      <c r="WYQ29" s="112"/>
      <c r="WYR29" s="112"/>
      <c r="WYS29" s="112"/>
      <c r="WYT29" s="112"/>
      <c r="WYU29" s="112"/>
      <c r="WYV29" s="112"/>
      <c r="WYW29" s="112"/>
      <c r="WYX29" s="112"/>
      <c r="WYY29" s="112"/>
      <c r="WYZ29" s="112"/>
      <c r="WZA29" s="112"/>
      <c r="WZB29" s="112"/>
      <c r="WZC29" s="112"/>
      <c r="WZD29" s="112"/>
      <c r="WZE29" s="112"/>
      <c r="WZF29" s="112"/>
      <c r="WZG29" s="112"/>
      <c r="WZH29" s="112"/>
      <c r="WZI29" s="112"/>
      <c r="WZJ29" s="112"/>
      <c r="WZK29" s="112"/>
      <c r="WZL29" s="112"/>
      <c r="WZM29" s="112"/>
      <c r="WZN29" s="112"/>
      <c r="WZO29" s="112"/>
      <c r="WZP29" s="112"/>
      <c r="WZQ29" s="112"/>
      <c r="WZR29" s="112"/>
      <c r="WZS29" s="112"/>
      <c r="WZT29" s="112"/>
      <c r="WZU29" s="112"/>
      <c r="WZV29" s="112"/>
      <c r="WZW29" s="112"/>
      <c r="WZX29" s="112"/>
      <c r="WZY29" s="112"/>
      <c r="WZZ29" s="112"/>
      <c r="XAA29" s="112"/>
      <c r="XAB29" s="112"/>
      <c r="XAC29" s="112"/>
      <c r="XAD29" s="112"/>
      <c r="XAE29" s="112"/>
      <c r="XAF29" s="112"/>
      <c r="XAG29" s="112"/>
      <c r="XAH29" s="112"/>
      <c r="XAI29" s="112"/>
      <c r="XAJ29" s="112"/>
      <c r="XAK29" s="112"/>
      <c r="XAL29" s="112"/>
      <c r="XAM29" s="112"/>
      <c r="XAN29" s="112"/>
      <c r="XAO29" s="112"/>
      <c r="XAP29" s="112"/>
      <c r="XAQ29" s="112"/>
      <c r="XAR29" s="112"/>
      <c r="XAS29" s="112"/>
      <c r="XAT29" s="112"/>
      <c r="XAU29" s="112"/>
      <c r="XAV29" s="112"/>
      <c r="XAW29" s="112"/>
      <c r="XAX29" s="112"/>
      <c r="XAY29" s="112"/>
      <c r="XAZ29" s="112"/>
      <c r="XBA29" s="112"/>
      <c r="XBB29" s="112"/>
      <c r="XBC29" s="112"/>
      <c r="XBD29" s="112"/>
      <c r="XBE29" s="112"/>
      <c r="XBF29" s="112"/>
      <c r="XBG29" s="112"/>
      <c r="XBH29" s="112"/>
      <c r="XBI29" s="112"/>
      <c r="XBJ29" s="112"/>
      <c r="XBK29" s="112"/>
      <c r="XBL29" s="112"/>
      <c r="XBM29" s="112"/>
      <c r="XBN29" s="112"/>
      <c r="XBO29" s="112"/>
      <c r="XBP29" s="112"/>
      <c r="XBQ29" s="112"/>
      <c r="XBR29" s="112"/>
      <c r="XBS29" s="112"/>
      <c r="XBT29" s="112"/>
      <c r="XBU29" s="112"/>
      <c r="XBV29" s="112"/>
      <c r="XBW29" s="112"/>
      <c r="XBX29" s="112"/>
      <c r="XBY29" s="112"/>
      <c r="XBZ29" s="112"/>
      <c r="XCA29" s="112"/>
      <c r="XCB29" s="112"/>
      <c r="XCC29" s="112"/>
      <c r="XCD29" s="112"/>
      <c r="XCE29" s="112"/>
      <c r="XCF29" s="112"/>
      <c r="XCG29" s="112"/>
      <c r="XCH29" s="112"/>
      <c r="XCI29" s="112"/>
      <c r="XCJ29" s="112"/>
      <c r="XCK29" s="112"/>
      <c r="XCL29" s="112"/>
      <c r="XCM29" s="112"/>
      <c r="XCN29" s="112"/>
      <c r="XCO29" s="112"/>
      <c r="XCP29" s="112"/>
      <c r="XCQ29" s="112"/>
      <c r="XCR29" s="112"/>
      <c r="XCS29" s="112"/>
      <c r="XCT29" s="112"/>
      <c r="XCU29" s="112"/>
      <c r="XCV29" s="112"/>
      <c r="XCW29" s="112"/>
      <c r="XCX29" s="112"/>
      <c r="XCY29" s="112"/>
      <c r="XCZ29" s="112"/>
      <c r="XDA29" s="112"/>
      <c r="XDB29" s="112"/>
      <c r="XDC29" s="112"/>
      <c r="XDD29" s="112"/>
      <c r="XDE29" s="112"/>
      <c r="XDF29" s="112"/>
      <c r="XDG29" s="112"/>
      <c r="XDH29" s="112"/>
      <c r="XDI29" s="112"/>
      <c r="XDJ29" s="112"/>
      <c r="XDK29" s="112"/>
      <c r="XDL29" s="112"/>
      <c r="XDM29" s="112"/>
      <c r="XDN29" s="112"/>
      <c r="XDO29" s="112"/>
      <c r="XDP29" s="112"/>
      <c r="XDQ29" s="112"/>
      <c r="XDR29" s="112"/>
      <c r="XDS29" s="112"/>
      <c r="XDT29" s="112"/>
      <c r="XDU29" s="112"/>
      <c r="XDV29" s="112"/>
      <c r="XDW29" s="112"/>
      <c r="XDX29" s="112"/>
      <c r="XDY29" s="112"/>
      <c r="XDZ29" s="112"/>
      <c r="XEA29" s="112"/>
      <c r="XEB29" s="112"/>
      <c r="XEC29" s="112"/>
      <c r="XED29" s="112"/>
      <c r="XEE29" s="112"/>
      <c r="XEF29" s="112"/>
      <c r="XEG29" s="112"/>
      <c r="XEH29" s="112"/>
      <c r="XEI29" s="112"/>
      <c r="XEJ29" s="112"/>
      <c r="XEK29" s="112"/>
      <c r="XEL29" s="112"/>
      <c r="XEM29" s="112"/>
      <c r="XEN29" s="112"/>
      <c r="XEO29" s="112"/>
      <c r="XEP29" s="112"/>
      <c r="XEQ29" s="112"/>
      <c r="XER29" s="112"/>
      <c r="XES29" s="112"/>
      <c r="XET29" s="112"/>
      <c r="XEU29" s="112"/>
      <c r="XEV29" s="112"/>
      <c r="XEW29" s="112"/>
      <c r="XEX29" s="112"/>
      <c r="XEY29" s="112"/>
      <c r="XEZ29" s="112"/>
      <c r="XFA29" s="112"/>
      <c r="XFB29" s="112"/>
      <c r="XFC29" s="112"/>
      <c r="XFD29" s="112"/>
    </row>
    <row r="30" spans="1:7 16134:16384" ht="14.25" customHeight="1" x14ac:dyDescent="0.25">
      <c r="A30" s="137">
        <v>6413</v>
      </c>
      <c r="B30" s="138" t="s">
        <v>68</v>
      </c>
      <c r="C30" s="139">
        <v>0</v>
      </c>
      <c r="D30" s="139">
        <v>0.64</v>
      </c>
      <c r="E30" s="120">
        <f t="shared" si="0"/>
        <v>0</v>
      </c>
      <c r="WVN30" s="112"/>
      <c r="WVO30" s="112"/>
      <c r="WVP30" s="112"/>
      <c r="WVQ30" s="112"/>
      <c r="WVR30" s="112"/>
      <c r="WVS30" s="112"/>
      <c r="WVT30" s="112"/>
      <c r="WVU30" s="112"/>
      <c r="WVV30" s="112"/>
      <c r="WVW30" s="112"/>
      <c r="WVX30" s="112"/>
      <c r="WVY30" s="112"/>
      <c r="WVZ30" s="112"/>
      <c r="WWA30" s="112"/>
      <c r="WWB30" s="112"/>
      <c r="WWC30" s="112"/>
      <c r="WWD30" s="112"/>
      <c r="WWE30" s="112"/>
      <c r="WWF30" s="112"/>
      <c r="WWG30" s="112"/>
      <c r="WWH30" s="112"/>
      <c r="WWI30" s="112"/>
      <c r="WWJ30" s="112"/>
      <c r="WWK30" s="112"/>
      <c r="WWL30" s="112"/>
      <c r="WWM30" s="112"/>
      <c r="WWN30" s="112"/>
      <c r="WWO30" s="112"/>
      <c r="WWP30" s="112"/>
      <c r="WWQ30" s="112"/>
      <c r="WWR30" s="112"/>
      <c r="WWS30" s="112"/>
      <c r="WWT30" s="112"/>
      <c r="WWU30" s="112"/>
      <c r="WWV30" s="112"/>
      <c r="WWW30" s="112"/>
      <c r="WWX30" s="112"/>
      <c r="WWY30" s="112"/>
      <c r="WWZ30" s="112"/>
      <c r="WXA30" s="112"/>
      <c r="WXB30" s="112"/>
      <c r="WXC30" s="112"/>
      <c r="WXD30" s="112"/>
      <c r="WXE30" s="112"/>
      <c r="WXF30" s="112"/>
      <c r="WXG30" s="112"/>
      <c r="WXH30" s="112"/>
      <c r="WXI30" s="112"/>
      <c r="WXJ30" s="112"/>
      <c r="WXK30" s="112"/>
      <c r="WXL30" s="112"/>
      <c r="WXM30" s="112"/>
      <c r="WXN30" s="112"/>
      <c r="WXO30" s="112"/>
      <c r="WXP30" s="112"/>
      <c r="WXQ30" s="112"/>
      <c r="WXR30" s="112"/>
      <c r="WXS30" s="112"/>
      <c r="WXT30" s="112"/>
      <c r="WXU30" s="112"/>
      <c r="WXV30" s="112"/>
      <c r="WXW30" s="112"/>
      <c r="WXX30" s="112"/>
      <c r="WXY30" s="112"/>
      <c r="WXZ30" s="112"/>
      <c r="WYA30" s="112"/>
      <c r="WYB30" s="112"/>
      <c r="WYC30" s="112"/>
      <c r="WYD30" s="112"/>
      <c r="WYE30" s="112"/>
      <c r="WYF30" s="112"/>
      <c r="WYG30" s="112"/>
      <c r="WYH30" s="112"/>
      <c r="WYI30" s="112"/>
      <c r="WYJ30" s="112"/>
      <c r="WYK30" s="112"/>
      <c r="WYL30" s="112"/>
      <c r="WYM30" s="112"/>
      <c r="WYN30" s="112"/>
      <c r="WYO30" s="112"/>
      <c r="WYP30" s="112"/>
      <c r="WYQ30" s="112"/>
      <c r="WYR30" s="112"/>
      <c r="WYS30" s="112"/>
      <c r="WYT30" s="112"/>
      <c r="WYU30" s="112"/>
      <c r="WYV30" s="112"/>
      <c r="WYW30" s="112"/>
      <c r="WYX30" s="112"/>
      <c r="WYY30" s="112"/>
      <c r="WYZ30" s="112"/>
      <c r="WZA30" s="112"/>
      <c r="WZB30" s="112"/>
      <c r="WZC30" s="112"/>
      <c r="WZD30" s="112"/>
      <c r="WZE30" s="112"/>
      <c r="WZF30" s="112"/>
      <c r="WZG30" s="112"/>
      <c r="WZH30" s="112"/>
      <c r="WZI30" s="112"/>
      <c r="WZJ30" s="112"/>
      <c r="WZK30" s="112"/>
      <c r="WZL30" s="112"/>
      <c r="WZM30" s="112"/>
      <c r="WZN30" s="112"/>
      <c r="WZO30" s="112"/>
      <c r="WZP30" s="112"/>
      <c r="WZQ30" s="112"/>
      <c r="WZR30" s="112"/>
      <c r="WZS30" s="112"/>
      <c r="WZT30" s="112"/>
      <c r="WZU30" s="112"/>
      <c r="WZV30" s="112"/>
      <c r="WZW30" s="112"/>
      <c r="WZX30" s="112"/>
      <c r="WZY30" s="112"/>
      <c r="WZZ30" s="112"/>
      <c r="XAA30" s="112"/>
      <c r="XAB30" s="112"/>
      <c r="XAC30" s="112"/>
      <c r="XAD30" s="112"/>
      <c r="XAE30" s="112"/>
      <c r="XAF30" s="112"/>
      <c r="XAG30" s="112"/>
      <c r="XAH30" s="112"/>
      <c r="XAI30" s="112"/>
      <c r="XAJ30" s="112"/>
      <c r="XAK30" s="112"/>
      <c r="XAL30" s="112"/>
      <c r="XAM30" s="112"/>
      <c r="XAN30" s="112"/>
      <c r="XAO30" s="112"/>
      <c r="XAP30" s="112"/>
      <c r="XAQ30" s="112"/>
      <c r="XAR30" s="112"/>
      <c r="XAS30" s="112"/>
      <c r="XAT30" s="112"/>
      <c r="XAU30" s="112"/>
      <c r="XAV30" s="112"/>
      <c r="XAW30" s="112"/>
      <c r="XAX30" s="112"/>
      <c r="XAY30" s="112"/>
      <c r="XAZ30" s="112"/>
      <c r="XBA30" s="112"/>
      <c r="XBB30" s="112"/>
      <c r="XBC30" s="112"/>
      <c r="XBD30" s="112"/>
      <c r="XBE30" s="112"/>
      <c r="XBF30" s="112"/>
      <c r="XBG30" s="112"/>
      <c r="XBH30" s="112"/>
      <c r="XBI30" s="112"/>
      <c r="XBJ30" s="112"/>
      <c r="XBK30" s="112"/>
      <c r="XBL30" s="112"/>
      <c r="XBM30" s="112"/>
      <c r="XBN30" s="112"/>
      <c r="XBO30" s="112"/>
      <c r="XBP30" s="112"/>
      <c r="XBQ30" s="112"/>
      <c r="XBR30" s="112"/>
      <c r="XBS30" s="112"/>
      <c r="XBT30" s="112"/>
      <c r="XBU30" s="112"/>
      <c r="XBV30" s="112"/>
      <c r="XBW30" s="112"/>
      <c r="XBX30" s="112"/>
      <c r="XBY30" s="112"/>
      <c r="XBZ30" s="112"/>
      <c r="XCA30" s="112"/>
      <c r="XCB30" s="112"/>
      <c r="XCC30" s="112"/>
      <c r="XCD30" s="112"/>
      <c r="XCE30" s="112"/>
      <c r="XCF30" s="112"/>
      <c r="XCG30" s="112"/>
      <c r="XCH30" s="112"/>
      <c r="XCI30" s="112"/>
      <c r="XCJ30" s="112"/>
      <c r="XCK30" s="112"/>
      <c r="XCL30" s="112"/>
      <c r="XCM30" s="112"/>
      <c r="XCN30" s="112"/>
      <c r="XCO30" s="112"/>
      <c r="XCP30" s="112"/>
      <c r="XCQ30" s="112"/>
      <c r="XCR30" s="112"/>
      <c r="XCS30" s="112"/>
      <c r="XCT30" s="112"/>
      <c r="XCU30" s="112"/>
      <c r="XCV30" s="112"/>
      <c r="XCW30" s="112"/>
      <c r="XCX30" s="112"/>
      <c r="XCY30" s="112"/>
      <c r="XCZ30" s="112"/>
      <c r="XDA30" s="112"/>
      <c r="XDB30" s="112"/>
      <c r="XDC30" s="112"/>
      <c r="XDD30" s="112"/>
      <c r="XDE30" s="112"/>
      <c r="XDF30" s="112"/>
      <c r="XDG30" s="112"/>
      <c r="XDH30" s="112"/>
      <c r="XDI30" s="112"/>
      <c r="XDJ30" s="112"/>
      <c r="XDK30" s="112"/>
      <c r="XDL30" s="112"/>
      <c r="XDM30" s="112"/>
      <c r="XDN30" s="112"/>
      <c r="XDO30" s="112"/>
      <c r="XDP30" s="112"/>
      <c r="XDQ30" s="112"/>
      <c r="XDR30" s="112"/>
      <c r="XDS30" s="112"/>
      <c r="XDT30" s="112"/>
      <c r="XDU30" s="112"/>
      <c r="XDV30" s="112"/>
      <c r="XDW30" s="112"/>
      <c r="XDX30" s="112"/>
      <c r="XDY30" s="112"/>
      <c r="XDZ30" s="112"/>
      <c r="XEA30" s="112"/>
      <c r="XEB30" s="112"/>
      <c r="XEC30" s="112"/>
      <c r="XED30" s="112"/>
      <c r="XEE30" s="112"/>
      <c r="XEF30" s="112"/>
      <c r="XEG30" s="112"/>
      <c r="XEH30" s="112"/>
      <c r="XEI30" s="112"/>
      <c r="XEJ30" s="112"/>
      <c r="XEK30" s="112"/>
      <c r="XEL30" s="112"/>
      <c r="XEM30" s="112"/>
      <c r="XEN30" s="112"/>
      <c r="XEO30" s="112"/>
      <c r="XEP30" s="112"/>
      <c r="XEQ30" s="112"/>
      <c r="XER30" s="112"/>
      <c r="XES30" s="112"/>
      <c r="XET30" s="112"/>
      <c r="XEU30" s="112"/>
      <c r="XEV30" s="112"/>
      <c r="XEW30" s="112"/>
      <c r="XEX30" s="112"/>
      <c r="XEY30" s="112"/>
      <c r="XEZ30" s="112"/>
      <c r="XFA30" s="112"/>
      <c r="XFB30" s="112"/>
      <c r="XFC30" s="112"/>
      <c r="XFD30" s="112"/>
    </row>
    <row r="31" spans="1:7 16134:16384" s="126" customFormat="1" ht="14.25" customHeight="1" x14ac:dyDescent="0.2">
      <c r="A31" s="140">
        <v>6416</v>
      </c>
      <c r="B31" s="141" t="s">
        <v>69</v>
      </c>
      <c r="C31" s="142">
        <v>0</v>
      </c>
      <c r="D31" s="142">
        <v>1949.2</v>
      </c>
      <c r="E31" s="143">
        <f t="shared" si="0"/>
        <v>0</v>
      </c>
      <c r="F31" s="125"/>
      <c r="G31" s="125"/>
      <c r="WVN31" s="90"/>
      <c r="WVO31" s="90"/>
      <c r="WVP31" s="90"/>
      <c r="WVQ31" s="90"/>
      <c r="WVR31" s="90"/>
      <c r="WVS31" s="90"/>
      <c r="WVT31" s="90"/>
      <c r="WVU31" s="90"/>
      <c r="WVV31" s="90"/>
      <c r="WVW31" s="90"/>
      <c r="WVX31" s="90"/>
      <c r="WVY31" s="90"/>
      <c r="WVZ31" s="90"/>
      <c r="WWA31" s="90"/>
      <c r="WWB31" s="90"/>
      <c r="WWC31" s="90"/>
      <c r="WWD31" s="90"/>
      <c r="WWE31" s="90"/>
      <c r="WWF31" s="90"/>
      <c r="WWG31" s="90"/>
      <c r="WWH31" s="90"/>
      <c r="WWI31" s="90"/>
      <c r="WWJ31" s="90"/>
      <c r="WWK31" s="90"/>
      <c r="WWL31" s="90"/>
      <c r="WWM31" s="90"/>
      <c r="WWN31" s="90"/>
      <c r="WWO31" s="90"/>
      <c r="WWP31" s="90"/>
      <c r="WWQ31" s="90"/>
      <c r="WWR31" s="90"/>
      <c r="WWS31" s="90"/>
      <c r="WWT31" s="90"/>
      <c r="WWU31" s="90"/>
      <c r="WWV31" s="90"/>
      <c r="WWW31" s="90"/>
      <c r="WWX31" s="90"/>
      <c r="WWY31" s="90"/>
      <c r="WWZ31" s="90"/>
      <c r="WXA31" s="90"/>
      <c r="WXB31" s="90"/>
      <c r="WXC31" s="90"/>
      <c r="WXD31" s="90"/>
      <c r="WXE31" s="90"/>
      <c r="WXF31" s="90"/>
      <c r="WXG31" s="90"/>
      <c r="WXH31" s="90"/>
      <c r="WXI31" s="90"/>
      <c r="WXJ31" s="90"/>
      <c r="WXK31" s="90"/>
      <c r="WXL31" s="90"/>
      <c r="WXM31" s="90"/>
      <c r="WXN31" s="90"/>
      <c r="WXO31" s="90"/>
      <c r="WXP31" s="90"/>
      <c r="WXQ31" s="90"/>
      <c r="WXR31" s="90"/>
      <c r="WXS31" s="90"/>
      <c r="WXT31" s="90"/>
      <c r="WXU31" s="90"/>
      <c r="WXV31" s="90"/>
      <c r="WXW31" s="90"/>
      <c r="WXX31" s="90"/>
      <c r="WXY31" s="90"/>
      <c r="WXZ31" s="90"/>
      <c r="WYA31" s="90"/>
      <c r="WYB31" s="90"/>
      <c r="WYC31" s="90"/>
      <c r="WYD31" s="90"/>
      <c r="WYE31" s="90"/>
      <c r="WYF31" s="90"/>
      <c r="WYG31" s="90"/>
      <c r="WYH31" s="90"/>
      <c r="WYI31" s="90"/>
      <c r="WYJ31" s="90"/>
      <c r="WYK31" s="90"/>
      <c r="WYL31" s="90"/>
      <c r="WYM31" s="90"/>
      <c r="WYN31" s="90"/>
      <c r="WYO31" s="90"/>
      <c r="WYP31" s="90"/>
      <c r="WYQ31" s="90"/>
      <c r="WYR31" s="90"/>
      <c r="WYS31" s="90"/>
      <c r="WYT31" s="90"/>
      <c r="WYU31" s="90"/>
      <c r="WYV31" s="90"/>
      <c r="WYW31" s="90"/>
      <c r="WYX31" s="90"/>
      <c r="WYY31" s="90"/>
      <c r="WYZ31" s="90"/>
      <c r="WZA31" s="90"/>
      <c r="WZB31" s="90"/>
      <c r="WZC31" s="90"/>
      <c r="WZD31" s="90"/>
      <c r="WZE31" s="90"/>
      <c r="WZF31" s="90"/>
      <c r="WZG31" s="90"/>
      <c r="WZH31" s="90"/>
      <c r="WZI31" s="90"/>
      <c r="WZJ31" s="90"/>
      <c r="WZK31" s="90"/>
      <c r="WZL31" s="90"/>
      <c r="WZM31" s="90"/>
      <c r="WZN31" s="90"/>
      <c r="WZO31" s="90"/>
      <c r="WZP31" s="90"/>
      <c r="WZQ31" s="90"/>
      <c r="WZR31" s="90"/>
      <c r="WZS31" s="90"/>
      <c r="WZT31" s="90"/>
      <c r="WZU31" s="90"/>
      <c r="WZV31" s="90"/>
      <c r="WZW31" s="90"/>
      <c r="WZX31" s="90"/>
      <c r="WZY31" s="90"/>
      <c r="WZZ31" s="90"/>
      <c r="XAA31" s="90"/>
      <c r="XAB31" s="90"/>
      <c r="XAC31" s="90"/>
      <c r="XAD31" s="90"/>
      <c r="XAE31" s="90"/>
      <c r="XAF31" s="90"/>
      <c r="XAG31" s="90"/>
      <c r="XAH31" s="90"/>
      <c r="XAI31" s="90"/>
      <c r="XAJ31" s="90"/>
      <c r="XAK31" s="90"/>
      <c r="XAL31" s="90"/>
      <c r="XAM31" s="90"/>
      <c r="XAN31" s="90"/>
      <c r="XAO31" s="90"/>
      <c r="XAP31" s="90"/>
      <c r="XAQ31" s="90"/>
      <c r="XAR31" s="90"/>
      <c r="XAS31" s="90"/>
      <c r="XAT31" s="90"/>
      <c r="XAU31" s="90"/>
      <c r="XAV31" s="90"/>
      <c r="XAW31" s="90"/>
      <c r="XAX31" s="90"/>
      <c r="XAY31" s="90"/>
      <c r="XAZ31" s="90"/>
      <c r="XBA31" s="90"/>
      <c r="XBB31" s="90"/>
      <c r="XBC31" s="90"/>
      <c r="XBD31" s="90"/>
      <c r="XBE31" s="90"/>
      <c r="XBF31" s="90"/>
      <c r="XBG31" s="90"/>
      <c r="XBH31" s="90"/>
      <c r="XBI31" s="90"/>
      <c r="XBJ31" s="90"/>
      <c r="XBK31" s="90"/>
      <c r="XBL31" s="90"/>
      <c r="XBM31" s="90"/>
      <c r="XBN31" s="90"/>
      <c r="XBO31" s="90"/>
      <c r="XBP31" s="90"/>
      <c r="XBQ31" s="90"/>
      <c r="XBR31" s="90"/>
      <c r="XBS31" s="90"/>
      <c r="XBT31" s="90"/>
      <c r="XBU31" s="90"/>
      <c r="XBV31" s="90"/>
      <c r="XBW31" s="90"/>
      <c r="XBX31" s="90"/>
      <c r="XBY31" s="90"/>
      <c r="XBZ31" s="90"/>
      <c r="XCA31" s="90"/>
      <c r="XCB31" s="90"/>
      <c r="XCC31" s="90"/>
      <c r="XCD31" s="90"/>
      <c r="XCE31" s="90"/>
      <c r="XCF31" s="90"/>
      <c r="XCG31" s="90"/>
      <c r="XCH31" s="90"/>
      <c r="XCI31" s="90"/>
      <c r="XCJ31" s="90"/>
      <c r="XCK31" s="90"/>
      <c r="XCL31" s="90"/>
      <c r="XCM31" s="90"/>
      <c r="XCN31" s="90"/>
      <c r="XCO31" s="90"/>
      <c r="XCP31" s="90"/>
      <c r="XCQ31" s="90"/>
      <c r="XCR31" s="90"/>
      <c r="XCS31" s="90"/>
      <c r="XCT31" s="90"/>
      <c r="XCU31" s="90"/>
      <c r="XCV31" s="90"/>
      <c r="XCW31" s="90"/>
      <c r="XCX31" s="90"/>
      <c r="XCY31" s="90"/>
      <c r="XCZ31" s="90"/>
      <c r="XDA31" s="90"/>
      <c r="XDB31" s="90"/>
      <c r="XDC31" s="90"/>
      <c r="XDD31" s="90"/>
      <c r="XDE31" s="90"/>
      <c r="XDF31" s="90"/>
      <c r="XDG31" s="90"/>
      <c r="XDH31" s="90"/>
      <c r="XDI31" s="90"/>
      <c r="XDJ31" s="90"/>
      <c r="XDK31" s="90"/>
      <c r="XDL31" s="90"/>
      <c r="XDM31" s="90"/>
      <c r="XDN31" s="90"/>
      <c r="XDO31" s="90"/>
      <c r="XDP31" s="90"/>
      <c r="XDQ31" s="90"/>
      <c r="XDR31" s="90"/>
      <c r="XDS31" s="90"/>
      <c r="XDT31" s="90"/>
      <c r="XDU31" s="90"/>
      <c r="XDV31" s="90"/>
      <c r="XDW31" s="90"/>
      <c r="XDX31" s="90"/>
      <c r="XDY31" s="90"/>
      <c r="XDZ31" s="90"/>
      <c r="XEA31" s="90"/>
      <c r="XEB31" s="90"/>
      <c r="XEC31" s="90"/>
      <c r="XED31" s="90"/>
      <c r="XEE31" s="90"/>
      <c r="XEF31" s="90"/>
      <c r="XEG31" s="90"/>
      <c r="XEH31" s="90"/>
      <c r="XEI31" s="90"/>
      <c r="XEJ31" s="90"/>
      <c r="XEK31" s="90"/>
      <c r="XEL31" s="90"/>
      <c r="XEM31" s="90"/>
      <c r="XEN31" s="90"/>
      <c r="XEO31" s="90"/>
      <c r="XEP31" s="90"/>
      <c r="XEQ31" s="90"/>
      <c r="XER31" s="90"/>
      <c r="XES31" s="90"/>
      <c r="XET31" s="90"/>
      <c r="XEU31" s="90"/>
      <c r="XEV31" s="90"/>
      <c r="XEW31" s="90"/>
      <c r="XEX31" s="90"/>
      <c r="XEY31" s="90"/>
      <c r="XEZ31" s="90"/>
      <c r="XFA31" s="90"/>
      <c r="XFB31" s="90"/>
      <c r="XFC31" s="90"/>
      <c r="XFD31" s="90"/>
    </row>
    <row r="32" spans="1:7 16134:16384" s="112" customFormat="1" ht="14.25" customHeight="1" x14ac:dyDescent="0.2">
      <c r="A32" s="144">
        <v>66</v>
      </c>
      <c r="B32" s="144" t="s">
        <v>70</v>
      </c>
      <c r="C32" s="145">
        <f>C34</f>
        <v>101500</v>
      </c>
      <c r="D32" s="146">
        <f>+D33</f>
        <v>40922.94</v>
      </c>
      <c r="E32" s="147">
        <f t="shared" si="0"/>
        <v>0.40318167487684731</v>
      </c>
      <c r="F32" s="111"/>
      <c r="G32" s="111"/>
      <c r="WVN32" s="126"/>
      <c r="WVO32" s="126"/>
      <c r="WVP32" s="126"/>
      <c r="WVQ32" s="126"/>
      <c r="WVR32" s="126"/>
      <c r="WVS32" s="126"/>
      <c r="WVT32" s="126"/>
      <c r="WVU32" s="126"/>
      <c r="WVV32" s="126"/>
      <c r="WVW32" s="126"/>
      <c r="WVX32" s="126"/>
      <c r="WVY32" s="126"/>
      <c r="WVZ32" s="126"/>
      <c r="WWA32" s="126"/>
      <c r="WWB32" s="126"/>
      <c r="WWC32" s="126"/>
      <c r="WWD32" s="126"/>
      <c r="WWE32" s="126"/>
      <c r="WWF32" s="126"/>
      <c r="WWG32" s="126"/>
      <c r="WWH32" s="126"/>
      <c r="WWI32" s="126"/>
      <c r="WWJ32" s="126"/>
      <c r="WWK32" s="126"/>
      <c r="WWL32" s="126"/>
      <c r="WWM32" s="126"/>
      <c r="WWN32" s="126"/>
      <c r="WWO32" s="126"/>
      <c r="WWP32" s="126"/>
      <c r="WWQ32" s="126"/>
      <c r="WWR32" s="126"/>
      <c r="WWS32" s="126"/>
      <c r="WWT32" s="126"/>
      <c r="WWU32" s="126"/>
      <c r="WWV32" s="126"/>
      <c r="WWW32" s="126"/>
      <c r="WWX32" s="126"/>
      <c r="WWY32" s="126"/>
      <c r="WWZ32" s="126"/>
      <c r="WXA32" s="126"/>
      <c r="WXB32" s="126"/>
      <c r="WXC32" s="126"/>
      <c r="WXD32" s="126"/>
      <c r="WXE32" s="126"/>
      <c r="WXF32" s="126"/>
      <c r="WXG32" s="126"/>
      <c r="WXH32" s="126"/>
      <c r="WXI32" s="126"/>
      <c r="WXJ32" s="126"/>
      <c r="WXK32" s="126"/>
      <c r="WXL32" s="126"/>
      <c r="WXM32" s="126"/>
      <c r="WXN32" s="126"/>
      <c r="WXO32" s="126"/>
      <c r="WXP32" s="126"/>
      <c r="WXQ32" s="126"/>
      <c r="WXR32" s="126"/>
      <c r="WXS32" s="126"/>
      <c r="WXT32" s="126"/>
      <c r="WXU32" s="126"/>
      <c r="WXV32" s="126"/>
      <c r="WXW32" s="126"/>
      <c r="WXX32" s="126"/>
      <c r="WXY32" s="126"/>
      <c r="WXZ32" s="126"/>
      <c r="WYA32" s="126"/>
      <c r="WYB32" s="126"/>
      <c r="WYC32" s="126"/>
      <c r="WYD32" s="126"/>
      <c r="WYE32" s="126"/>
      <c r="WYF32" s="126"/>
      <c r="WYG32" s="126"/>
      <c r="WYH32" s="126"/>
      <c r="WYI32" s="126"/>
      <c r="WYJ32" s="126"/>
      <c r="WYK32" s="126"/>
      <c r="WYL32" s="126"/>
      <c r="WYM32" s="126"/>
      <c r="WYN32" s="126"/>
      <c r="WYO32" s="126"/>
      <c r="WYP32" s="126"/>
      <c r="WYQ32" s="126"/>
      <c r="WYR32" s="126"/>
      <c r="WYS32" s="126"/>
      <c r="WYT32" s="126"/>
      <c r="WYU32" s="126"/>
      <c r="WYV32" s="126"/>
      <c r="WYW32" s="126"/>
      <c r="WYX32" s="126"/>
      <c r="WYY32" s="126"/>
      <c r="WYZ32" s="126"/>
      <c r="WZA32" s="126"/>
      <c r="WZB32" s="126"/>
      <c r="WZC32" s="126"/>
      <c r="WZD32" s="126"/>
      <c r="WZE32" s="126"/>
      <c r="WZF32" s="126"/>
      <c r="WZG32" s="126"/>
      <c r="WZH32" s="126"/>
      <c r="WZI32" s="126"/>
      <c r="WZJ32" s="126"/>
      <c r="WZK32" s="126"/>
      <c r="WZL32" s="126"/>
      <c r="WZM32" s="126"/>
      <c r="WZN32" s="126"/>
      <c r="WZO32" s="126"/>
      <c r="WZP32" s="126"/>
      <c r="WZQ32" s="126"/>
      <c r="WZR32" s="126"/>
      <c r="WZS32" s="126"/>
      <c r="WZT32" s="126"/>
      <c r="WZU32" s="126"/>
      <c r="WZV32" s="126"/>
      <c r="WZW32" s="126"/>
      <c r="WZX32" s="126"/>
      <c r="WZY32" s="126"/>
      <c r="WZZ32" s="126"/>
      <c r="XAA32" s="126"/>
      <c r="XAB32" s="126"/>
      <c r="XAC32" s="126"/>
      <c r="XAD32" s="126"/>
      <c r="XAE32" s="126"/>
      <c r="XAF32" s="126"/>
      <c r="XAG32" s="126"/>
      <c r="XAH32" s="126"/>
      <c r="XAI32" s="126"/>
      <c r="XAJ32" s="126"/>
      <c r="XAK32" s="126"/>
      <c r="XAL32" s="126"/>
      <c r="XAM32" s="126"/>
      <c r="XAN32" s="126"/>
      <c r="XAO32" s="126"/>
      <c r="XAP32" s="126"/>
      <c r="XAQ32" s="126"/>
      <c r="XAR32" s="126"/>
      <c r="XAS32" s="126"/>
      <c r="XAT32" s="126"/>
      <c r="XAU32" s="126"/>
      <c r="XAV32" s="126"/>
      <c r="XAW32" s="126"/>
      <c r="XAX32" s="126"/>
      <c r="XAY32" s="126"/>
      <c r="XAZ32" s="126"/>
      <c r="XBA32" s="126"/>
      <c r="XBB32" s="126"/>
      <c r="XBC32" s="126"/>
      <c r="XBD32" s="126"/>
      <c r="XBE32" s="126"/>
      <c r="XBF32" s="126"/>
      <c r="XBG32" s="126"/>
      <c r="XBH32" s="126"/>
      <c r="XBI32" s="126"/>
      <c r="XBJ32" s="126"/>
      <c r="XBK32" s="126"/>
      <c r="XBL32" s="126"/>
      <c r="XBM32" s="126"/>
      <c r="XBN32" s="126"/>
      <c r="XBO32" s="126"/>
      <c r="XBP32" s="126"/>
      <c r="XBQ32" s="126"/>
      <c r="XBR32" s="126"/>
      <c r="XBS32" s="126"/>
      <c r="XBT32" s="126"/>
      <c r="XBU32" s="126"/>
      <c r="XBV32" s="126"/>
      <c r="XBW32" s="126"/>
      <c r="XBX32" s="126"/>
      <c r="XBY32" s="126"/>
      <c r="XBZ32" s="126"/>
      <c r="XCA32" s="126"/>
      <c r="XCB32" s="126"/>
      <c r="XCC32" s="126"/>
      <c r="XCD32" s="126"/>
      <c r="XCE32" s="126"/>
      <c r="XCF32" s="126"/>
      <c r="XCG32" s="126"/>
      <c r="XCH32" s="126"/>
      <c r="XCI32" s="126"/>
      <c r="XCJ32" s="126"/>
      <c r="XCK32" s="126"/>
      <c r="XCL32" s="126"/>
      <c r="XCM32" s="126"/>
      <c r="XCN32" s="126"/>
      <c r="XCO32" s="126"/>
      <c r="XCP32" s="126"/>
      <c r="XCQ32" s="126"/>
      <c r="XCR32" s="126"/>
      <c r="XCS32" s="126"/>
      <c r="XCT32" s="126"/>
      <c r="XCU32" s="126"/>
      <c r="XCV32" s="126"/>
      <c r="XCW32" s="126"/>
      <c r="XCX32" s="126"/>
      <c r="XCY32" s="126"/>
      <c r="XCZ32" s="126"/>
      <c r="XDA32" s="126"/>
      <c r="XDB32" s="126"/>
      <c r="XDC32" s="126"/>
      <c r="XDD32" s="126"/>
      <c r="XDE32" s="126"/>
      <c r="XDF32" s="126"/>
      <c r="XDG32" s="126"/>
      <c r="XDH32" s="126"/>
      <c r="XDI32" s="126"/>
      <c r="XDJ32" s="126"/>
      <c r="XDK32" s="126"/>
      <c r="XDL32" s="126"/>
      <c r="XDM32" s="126"/>
      <c r="XDN32" s="126"/>
      <c r="XDO32" s="126"/>
      <c r="XDP32" s="126"/>
      <c r="XDQ32" s="126"/>
      <c r="XDR32" s="126"/>
      <c r="XDS32" s="126"/>
      <c r="XDT32" s="126"/>
      <c r="XDU32" s="126"/>
      <c r="XDV32" s="126"/>
      <c r="XDW32" s="126"/>
      <c r="XDX32" s="126"/>
      <c r="XDY32" s="126"/>
      <c r="XDZ32" s="126"/>
      <c r="XEA32" s="126"/>
      <c r="XEB32" s="126"/>
      <c r="XEC32" s="126"/>
      <c r="XED32" s="126"/>
      <c r="XEE32" s="126"/>
      <c r="XEF32" s="126"/>
      <c r="XEG32" s="126"/>
      <c r="XEH32" s="126"/>
      <c r="XEI32" s="126"/>
      <c r="XEJ32" s="126"/>
      <c r="XEK32" s="126"/>
      <c r="XEL32" s="126"/>
      <c r="XEM32" s="126"/>
      <c r="XEN32" s="126"/>
      <c r="XEO32" s="126"/>
      <c r="XEP32" s="126"/>
      <c r="XEQ32" s="126"/>
      <c r="XER32" s="126"/>
      <c r="XES32" s="126"/>
      <c r="XET32" s="126"/>
      <c r="XEU32" s="126"/>
      <c r="XEV32" s="126"/>
      <c r="XEW32" s="126"/>
      <c r="XEX32" s="126"/>
      <c r="XEY32" s="126"/>
      <c r="XEZ32" s="126"/>
      <c r="XFA32" s="126"/>
      <c r="XFB32" s="126"/>
      <c r="XFC32" s="126"/>
      <c r="XFD32" s="126"/>
    </row>
    <row r="33" spans="1:7 16134:16384" ht="27" customHeight="1" x14ac:dyDescent="0.25">
      <c r="A33" s="117">
        <v>661</v>
      </c>
      <c r="B33" s="118" t="s">
        <v>71</v>
      </c>
      <c r="C33" s="123">
        <f>C34</f>
        <v>101500</v>
      </c>
      <c r="D33" s="123">
        <f>D34</f>
        <v>40922.94</v>
      </c>
      <c r="E33" s="120">
        <f t="shared" si="0"/>
        <v>0.40318167487684731</v>
      </c>
      <c r="WVN33" s="126"/>
      <c r="WVO33" s="126"/>
      <c r="WVP33" s="126"/>
      <c r="WVQ33" s="126"/>
      <c r="WVR33" s="126"/>
      <c r="WVS33" s="126"/>
      <c r="WVT33" s="126"/>
      <c r="WVU33" s="126"/>
      <c r="WVV33" s="126"/>
      <c r="WVW33" s="126"/>
      <c r="WVX33" s="126"/>
      <c r="WVY33" s="126"/>
      <c r="WVZ33" s="126"/>
      <c r="WWA33" s="126"/>
      <c r="WWB33" s="126"/>
      <c r="WWC33" s="126"/>
      <c r="WWD33" s="126"/>
      <c r="WWE33" s="126"/>
      <c r="WWF33" s="126"/>
      <c r="WWG33" s="126"/>
      <c r="WWH33" s="126"/>
      <c r="WWI33" s="126"/>
      <c r="WWJ33" s="126"/>
      <c r="WWK33" s="126"/>
      <c r="WWL33" s="126"/>
      <c r="WWM33" s="126"/>
      <c r="WWN33" s="126"/>
      <c r="WWO33" s="126"/>
      <c r="WWP33" s="126"/>
      <c r="WWQ33" s="126"/>
      <c r="WWR33" s="126"/>
      <c r="WWS33" s="126"/>
      <c r="WWT33" s="126"/>
      <c r="WWU33" s="126"/>
      <c r="WWV33" s="126"/>
      <c r="WWW33" s="126"/>
      <c r="WWX33" s="126"/>
      <c r="WWY33" s="126"/>
      <c r="WWZ33" s="126"/>
      <c r="WXA33" s="126"/>
      <c r="WXB33" s="126"/>
      <c r="WXC33" s="126"/>
      <c r="WXD33" s="126"/>
      <c r="WXE33" s="126"/>
      <c r="WXF33" s="126"/>
      <c r="WXG33" s="126"/>
      <c r="WXH33" s="126"/>
      <c r="WXI33" s="126"/>
      <c r="WXJ33" s="126"/>
      <c r="WXK33" s="126"/>
      <c r="WXL33" s="126"/>
      <c r="WXM33" s="126"/>
      <c r="WXN33" s="126"/>
      <c r="WXO33" s="126"/>
      <c r="WXP33" s="126"/>
      <c r="WXQ33" s="126"/>
      <c r="WXR33" s="126"/>
      <c r="WXS33" s="126"/>
      <c r="WXT33" s="126"/>
      <c r="WXU33" s="126"/>
      <c r="WXV33" s="126"/>
      <c r="WXW33" s="126"/>
      <c r="WXX33" s="126"/>
      <c r="WXY33" s="126"/>
      <c r="WXZ33" s="126"/>
      <c r="WYA33" s="126"/>
      <c r="WYB33" s="126"/>
      <c r="WYC33" s="126"/>
      <c r="WYD33" s="126"/>
      <c r="WYE33" s="126"/>
      <c r="WYF33" s="126"/>
      <c r="WYG33" s="126"/>
      <c r="WYH33" s="126"/>
      <c r="WYI33" s="126"/>
      <c r="WYJ33" s="126"/>
      <c r="WYK33" s="126"/>
      <c r="WYL33" s="126"/>
      <c r="WYM33" s="126"/>
      <c r="WYN33" s="126"/>
      <c r="WYO33" s="126"/>
      <c r="WYP33" s="126"/>
      <c r="WYQ33" s="126"/>
      <c r="WYR33" s="126"/>
      <c r="WYS33" s="126"/>
      <c r="WYT33" s="126"/>
      <c r="WYU33" s="126"/>
      <c r="WYV33" s="126"/>
      <c r="WYW33" s="126"/>
      <c r="WYX33" s="126"/>
      <c r="WYY33" s="126"/>
      <c r="WYZ33" s="126"/>
      <c r="WZA33" s="126"/>
      <c r="WZB33" s="126"/>
      <c r="WZC33" s="126"/>
      <c r="WZD33" s="126"/>
      <c r="WZE33" s="126"/>
      <c r="WZF33" s="126"/>
      <c r="WZG33" s="126"/>
      <c r="WZH33" s="126"/>
      <c r="WZI33" s="126"/>
      <c r="WZJ33" s="126"/>
      <c r="WZK33" s="126"/>
      <c r="WZL33" s="126"/>
      <c r="WZM33" s="126"/>
      <c r="WZN33" s="126"/>
      <c r="WZO33" s="126"/>
      <c r="WZP33" s="126"/>
      <c r="WZQ33" s="126"/>
      <c r="WZR33" s="126"/>
      <c r="WZS33" s="126"/>
      <c r="WZT33" s="126"/>
      <c r="WZU33" s="126"/>
      <c r="WZV33" s="126"/>
      <c r="WZW33" s="126"/>
      <c r="WZX33" s="126"/>
      <c r="WZY33" s="126"/>
      <c r="WZZ33" s="126"/>
      <c r="XAA33" s="126"/>
      <c r="XAB33" s="126"/>
      <c r="XAC33" s="126"/>
      <c r="XAD33" s="126"/>
      <c r="XAE33" s="126"/>
      <c r="XAF33" s="126"/>
      <c r="XAG33" s="126"/>
      <c r="XAH33" s="126"/>
      <c r="XAI33" s="126"/>
      <c r="XAJ33" s="126"/>
      <c r="XAK33" s="126"/>
      <c r="XAL33" s="126"/>
      <c r="XAM33" s="126"/>
      <c r="XAN33" s="126"/>
      <c r="XAO33" s="126"/>
      <c r="XAP33" s="126"/>
      <c r="XAQ33" s="126"/>
      <c r="XAR33" s="126"/>
      <c r="XAS33" s="126"/>
      <c r="XAT33" s="126"/>
      <c r="XAU33" s="126"/>
      <c r="XAV33" s="126"/>
      <c r="XAW33" s="126"/>
      <c r="XAX33" s="126"/>
      <c r="XAY33" s="126"/>
      <c r="XAZ33" s="126"/>
      <c r="XBA33" s="126"/>
      <c r="XBB33" s="126"/>
      <c r="XBC33" s="126"/>
      <c r="XBD33" s="126"/>
      <c r="XBE33" s="126"/>
      <c r="XBF33" s="126"/>
      <c r="XBG33" s="126"/>
      <c r="XBH33" s="126"/>
      <c r="XBI33" s="126"/>
      <c r="XBJ33" s="126"/>
      <c r="XBK33" s="126"/>
      <c r="XBL33" s="126"/>
      <c r="XBM33" s="126"/>
      <c r="XBN33" s="126"/>
      <c r="XBO33" s="126"/>
      <c r="XBP33" s="126"/>
      <c r="XBQ33" s="126"/>
      <c r="XBR33" s="126"/>
      <c r="XBS33" s="126"/>
      <c r="XBT33" s="126"/>
      <c r="XBU33" s="126"/>
      <c r="XBV33" s="126"/>
      <c r="XBW33" s="126"/>
      <c r="XBX33" s="126"/>
      <c r="XBY33" s="126"/>
      <c r="XBZ33" s="126"/>
      <c r="XCA33" s="126"/>
      <c r="XCB33" s="126"/>
      <c r="XCC33" s="126"/>
      <c r="XCD33" s="126"/>
      <c r="XCE33" s="126"/>
      <c r="XCF33" s="126"/>
      <c r="XCG33" s="126"/>
      <c r="XCH33" s="126"/>
      <c r="XCI33" s="126"/>
      <c r="XCJ33" s="126"/>
      <c r="XCK33" s="126"/>
      <c r="XCL33" s="126"/>
      <c r="XCM33" s="126"/>
      <c r="XCN33" s="126"/>
      <c r="XCO33" s="126"/>
      <c r="XCP33" s="126"/>
      <c r="XCQ33" s="126"/>
      <c r="XCR33" s="126"/>
      <c r="XCS33" s="126"/>
      <c r="XCT33" s="126"/>
      <c r="XCU33" s="126"/>
      <c r="XCV33" s="126"/>
      <c r="XCW33" s="126"/>
      <c r="XCX33" s="126"/>
      <c r="XCY33" s="126"/>
      <c r="XCZ33" s="126"/>
      <c r="XDA33" s="126"/>
      <c r="XDB33" s="126"/>
      <c r="XDC33" s="126"/>
      <c r="XDD33" s="126"/>
      <c r="XDE33" s="126"/>
      <c r="XDF33" s="126"/>
      <c r="XDG33" s="126"/>
      <c r="XDH33" s="126"/>
      <c r="XDI33" s="126"/>
      <c r="XDJ33" s="126"/>
      <c r="XDK33" s="126"/>
      <c r="XDL33" s="126"/>
      <c r="XDM33" s="126"/>
      <c r="XDN33" s="126"/>
      <c r="XDO33" s="126"/>
      <c r="XDP33" s="126"/>
      <c r="XDQ33" s="126"/>
      <c r="XDR33" s="126"/>
      <c r="XDS33" s="126"/>
      <c r="XDT33" s="126"/>
      <c r="XDU33" s="126"/>
      <c r="XDV33" s="126"/>
      <c r="XDW33" s="126"/>
      <c r="XDX33" s="126"/>
      <c r="XDY33" s="126"/>
      <c r="XDZ33" s="126"/>
      <c r="XEA33" s="126"/>
      <c r="XEB33" s="126"/>
      <c r="XEC33" s="126"/>
      <c r="XED33" s="126"/>
      <c r="XEE33" s="126"/>
      <c r="XEF33" s="126"/>
      <c r="XEG33" s="126"/>
      <c r="XEH33" s="126"/>
      <c r="XEI33" s="126"/>
      <c r="XEJ33" s="126"/>
      <c r="XEK33" s="126"/>
      <c r="XEL33" s="126"/>
      <c r="XEM33" s="126"/>
      <c r="XEN33" s="126"/>
      <c r="XEO33" s="126"/>
      <c r="XEP33" s="126"/>
      <c r="XEQ33" s="126"/>
      <c r="XER33" s="126"/>
      <c r="XES33" s="126"/>
      <c r="XET33" s="126"/>
      <c r="XEU33" s="126"/>
      <c r="XEV33" s="126"/>
      <c r="XEW33" s="126"/>
      <c r="XEX33" s="126"/>
      <c r="XEY33" s="126"/>
      <c r="XEZ33" s="126"/>
      <c r="XFA33" s="126"/>
      <c r="XFB33" s="126"/>
      <c r="XFC33" s="126"/>
      <c r="XFD33" s="126"/>
    </row>
    <row r="34" spans="1:7 16134:16384" s="126" customFormat="1" ht="14.25" customHeight="1" x14ac:dyDescent="0.2">
      <c r="A34" s="121">
        <v>6615</v>
      </c>
      <c r="B34" s="122" t="s">
        <v>72</v>
      </c>
      <c r="C34" s="123">
        <v>101500</v>
      </c>
      <c r="D34" s="123">
        <v>40922.94</v>
      </c>
      <c r="E34" s="124">
        <f t="shared" si="0"/>
        <v>0.40318167487684731</v>
      </c>
      <c r="F34" s="125"/>
      <c r="G34" s="125"/>
      <c r="WVN34" s="90"/>
      <c r="WVO34" s="90"/>
      <c r="WVP34" s="90"/>
      <c r="WVQ34" s="90"/>
      <c r="WVR34" s="90"/>
      <c r="WVS34" s="90"/>
      <c r="WVT34" s="90"/>
      <c r="WVU34" s="90"/>
      <c r="WVV34" s="90"/>
      <c r="WVW34" s="90"/>
      <c r="WVX34" s="90"/>
      <c r="WVY34" s="90"/>
      <c r="WVZ34" s="90"/>
      <c r="WWA34" s="90"/>
      <c r="WWB34" s="90"/>
      <c r="WWC34" s="90"/>
      <c r="WWD34" s="90"/>
      <c r="WWE34" s="90"/>
      <c r="WWF34" s="90"/>
      <c r="WWG34" s="90"/>
      <c r="WWH34" s="90"/>
      <c r="WWI34" s="90"/>
      <c r="WWJ34" s="90"/>
      <c r="WWK34" s="90"/>
      <c r="WWL34" s="90"/>
      <c r="WWM34" s="90"/>
      <c r="WWN34" s="90"/>
      <c r="WWO34" s="90"/>
      <c r="WWP34" s="90"/>
      <c r="WWQ34" s="90"/>
      <c r="WWR34" s="90"/>
      <c r="WWS34" s="90"/>
      <c r="WWT34" s="90"/>
      <c r="WWU34" s="90"/>
      <c r="WWV34" s="90"/>
      <c r="WWW34" s="90"/>
      <c r="WWX34" s="90"/>
      <c r="WWY34" s="90"/>
      <c r="WWZ34" s="90"/>
      <c r="WXA34" s="90"/>
      <c r="WXB34" s="90"/>
      <c r="WXC34" s="90"/>
      <c r="WXD34" s="90"/>
      <c r="WXE34" s="90"/>
      <c r="WXF34" s="90"/>
      <c r="WXG34" s="90"/>
      <c r="WXH34" s="90"/>
      <c r="WXI34" s="90"/>
      <c r="WXJ34" s="90"/>
      <c r="WXK34" s="90"/>
      <c r="WXL34" s="90"/>
      <c r="WXM34" s="90"/>
      <c r="WXN34" s="90"/>
      <c r="WXO34" s="90"/>
      <c r="WXP34" s="90"/>
      <c r="WXQ34" s="90"/>
      <c r="WXR34" s="90"/>
      <c r="WXS34" s="90"/>
      <c r="WXT34" s="90"/>
      <c r="WXU34" s="90"/>
      <c r="WXV34" s="90"/>
      <c r="WXW34" s="90"/>
      <c r="WXX34" s="90"/>
      <c r="WXY34" s="90"/>
      <c r="WXZ34" s="90"/>
      <c r="WYA34" s="90"/>
      <c r="WYB34" s="90"/>
      <c r="WYC34" s="90"/>
      <c r="WYD34" s="90"/>
      <c r="WYE34" s="90"/>
      <c r="WYF34" s="90"/>
      <c r="WYG34" s="90"/>
      <c r="WYH34" s="90"/>
      <c r="WYI34" s="90"/>
      <c r="WYJ34" s="90"/>
      <c r="WYK34" s="90"/>
      <c r="WYL34" s="90"/>
      <c r="WYM34" s="90"/>
      <c r="WYN34" s="90"/>
      <c r="WYO34" s="90"/>
      <c r="WYP34" s="90"/>
      <c r="WYQ34" s="90"/>
      <c r="WYR34" s="90"/>
      <c r="WYS34" s="90"/>
      <c r="WYT34" s="90"/>
      <c r="WYU34" s="90"/>
      <c r="WYV34" s="90"/>
      <c r="WYW34" s="90"/>
      <c r="WYX34" s="90"/>
      <c r="WYY34" s="90"/>
      <c r="WYZ34" s="90"/>
      <c r="WZA34" s="90"/>
      <c r="WZB34" s="90"/>
      <c r="WZC34" s="90"/>
      <c r="WZD34" s="90"/>
      <c r="WZE34" s="90"/>
      <c r="WZF34" s="90"/>
      <c r="WZG34" s="90"/>
      <c r="WZH34" s="90"/>
      <c r="WZI34" s="90"/>
      <c r="WZJ34" s="90"/>
      <c r="WZK34" s="90"/>
      <c r="WZL34" s="90"/>
      <c r="WZM34" s="90"/>
      <c r="WZN34" s="90"/>
      <c r="WZO34" s="90"/>
      <c r="WZP34" s="90"/>
      <c r="WZQ34" s="90"/>
      <c r="WZR34" s="90"/>
      <c r="WZS34" s="90"/>
      <c r="WZT34" s="90"/>
      <c r="WZU34" s="90"/>
      <c r="WZV34" s="90"/>
      <c r="WZW34" s="90"/>
      <c r="WZX34" s="90"/>
      <c r="WZY34" s="90"/>
      <c r="WZZ34" s="90"/>
      <c r="XAA34" s="90"/>
      <c r="XAB34" s="90"/>
      <c r="XAC34" s="90"/>
      <c r="XAD34" s="90"/>
      <c r="XAE34" s="90"/>
      <c r="XAF34" s="90"/>
      <c r="XAG34" s="90"/>
      <c r="XAH34" s="90"/>
      <c r="XAI34" s="90"/>
      <c r="XAJ34" s="90"/>
      <c r="XAK34" s="90"/>
      <c r="XAL34" s="90"/>
      <c r="XAM34" s="90"/>
      <c r="XAN34" s="90"/>
      <c r="XAO34" s="90"/>
      <c r="XAP34" s="90"/>
      <c r="XAQ34" s="90"/>
      <c r="XAR34" s="90"/>
      <c r="XAS34" s="90"/>
      <c r="XAT34" s="90"/>
      <c r="XAU34" s="90"/>
      <c r="XAV34" s="90"/>
      <c r="XAW34" s="90"/>
      <c r="XAX34" s="90"/>
      <c r="XAY34" s="90"/>
      <c r="XAZ34" s="90"/>
      <c r="XBA34" s="90"/>
      <c r="XBB34" s="90"/>
      <c r="XBC34" s="90"/>
      <c r="XBD34" s="90"/>
      <c r="XBE34" s="90"/>
      <c r="XBF34" s="90"/>
      <c r="XBG34" s="90"/>
      <c r="XBH34" s="90"/>
      <c r="XBI34" s="90"/>
      <c r="XBJ34" s="90"/>
      <c r="XBK34" s="90"/>
      <c r="XBL34" s="90"/>
      <c r="XBM34" s="90"/>
      <c r="XBN34" s="90"/>
      <c r="XBO34" s="90"/>
      <c r="XBP34" s="90"/>
      <c r="XBQ34" s="90"/>
      <c r="XBR34" s="90"/>
      <c r="XBS34" s="90"/>
      <c r="XBT34" s="90"/>
      <c r="XBU34" s="90"/>
      <c r="XBV34" s="90"/>
      <c r="XBW34" s="90"/>
      <c r="XBX34" s="90"/>
      <c r="XBY34" s="90"/>
      <c r="XBZ34" s="90"/>
      <c r="XCA34" s="90"/>
      <c r="XCB34" s="90"/>
      <c r="XCC34" s="90"/>
      <c r="XCD34" s="90"/>
      <c r="XCE34" s="90"/>
      <c r="XCF34" s="90"/>
      <c r="XCG34" s="90"/>
      <c r="XCH34" s="90"/>
      <c r="XCI34" s="90"/>
      <c r="XCJ34" s="90"/>
      <c r="XCK34" s="90"/>
      <c r="XCL34" s="90"/>
      <c r="XCM34" s="90"/>
      <c r="XCN34" s="90"/>
      <c r="XCO34" s="90"/>
      <c r="XCP34" s="90"/>
      <c r="XCQ34" s="90"/>
      <c r="XCR34" s="90"/>
      <c r="XCS34" s="90"/>
      <c r="XCT34" s="90"/>
      <c r="XCU34" s="90"/>
      <c r="XCV34" s="90"/>
      <c r="XCW34" s="90"/>
      <c r="XCX34" s="90"/>
      <c r="XCY34" s="90"/>
      <c r="XCZ34" s="90"/>
      <c r="XDA34" s="90"/>
      <c r="XDB34" s="90"/>
      <c r="XDC34" s="90"/>
      <c r="XDD34" s="90"/>
      <c r="XDE34" s="90"/>
      <c r="XDF34" s="90"/>
      <c r="XDG34" s="90"/>
      <c r="XDH34" s="90"/>
      <c r="XDI34" s="90"/>
      <c r="XDJ34" s="90"/>
      <c r="XDK34" s="90"/>
      <c r="XDL34" s="90"/>
      <c r="XDM34" s="90"/>
      <c r="XDN34" s="90"/>
      <c r="XDO34" s="90"/>
      <c r="XDP34" s="90"/>
      <c r="XDQ34" s="90"/>
      <c r="XDR34" s="90"/>
      <c r="XDS34" s="90"/>
      <c r="XDT34" s="90"/>
      <c r="XDU34" s="90"/>
      <c r="XDV34" s="90"/>
      <c r="XDW34" s="90"/>
      <c r="XDX34" s="90"/>
      <c r="XDY34" s="90"/>
      <c r="XDZ34" s="90"/>
      <c r="XEA34" s="90"/>
      <c r="XEB34" s="90"/>
      <c r="XEC34" s="90"/>
      <c r="XED34" s="90"/>
      <c r="XEE34" s="90"/>
      <c r="XEF34" s="90"/>
      <c r="XEG34" s="90"/>
      <c r="XEH34" s="90"/>
      <c r="XEI34" s="90"/>
      <c r="XEJ34" s="90"/>
      <c r="XEK34" s="90"/>
      <c r="XEL34" s="90"/>
      <c r="XEM34" s="90"/>
      <c r="XEN34" s="90"/>
      <c r="XEO34" s="90"/>
      <c r="XEP34" s="90"/>
      <c r="XEQ34" s="90"/>
      <c r="XER34" s="90"/>
      <c r="XES34" s="90"/>
      <c r="XET34" s="90"/>
      <c r="XEU34" s="90"/>
      <c r="XEV34" s="90"/>
      <c r="XEW34" s="90"/>
      <c r="XEX34" s="90"/>
      <c r="XEY34" s="90"/>
      <c r="XEZ34" s="90"/>
      <c r="XFA34" s="90"/>
      <c r="XFB34" s="90"/>
      <c r="XFC34" s="90"/>
      <c r="XFD34" s="90"/>
    </row>
    <row r="35" spans="1:7 16134:16384" x14ac:dyDescent="0.25">
      <c r="A35" s="293" t="s">
        <v>63</v>
      </c>
      <c r="B35" s="293"/>
      <c r="C35" s="127">
        <f>C28+C32</f>
        <v>101500</v>
      </c>
      <c r="D35" s="127">
        <f>+D28+D32</f>
        <v>42872.78</v>
      </c>
      <c r="E35" s="128">
        <f t="shared" si="0"/>
        <v>0.42239192118226598</v>
      </c>
    </row>
    <row r="36" spans="1:7 16134:16384" x14ac:dyDescent="0.25">
      <c r="A36" s="129"/>
      <c r="B36" s="129"/>
      <c r="C36" s="130"/>
      <c r="D36" s="130"/>
      <c r="E36" s="131"/>
      <c r="WVN36" s="40"/>
      <c r="WVO36" s="40"/>
      <c r="WVP36" s="40"/>
      <c r="WVQ36" s="40"/>
      <c r="WVR36" s="40"/>
      <c r="WVS36" s="40"/>
      <c r="WVT36" s="40"/>
      <c r="WVU36" s="40"/>
      <c r="WVV36" s="40"/>
      <c r="WVW36" s="40"/>
      <c r="WVX36" s="40"/>
      <c r="WVY36" s="40"/>
      <c r="WVZ36" s="40"/>
      <c r="WWA36" s="40"/>
      <c r="WWB36" s="40"/>
      <c r="WWC36" s="40"/>
      <c r="WWD36" s="40"/>
      <c r="WWE36" s="40"/>
      <c r="WWF36" s="40"/>
      <c r="WWG36" s="40"/>
      <c r="WWH36" s="40"/>
      <c r="WWI36" s="40"/>
      <c r="WWJ36" s="40"/>
      <c r="WWK36" s="40"/>
      <c r="WWL36" s="40"/>
      <c r="WWM36" s="40"/>
      <c r="WWN36" s="40"/>
      <c r="WWO36" s="40"/>
      <c r="WWP36" s="40"/>
      <c r="WWQ36" s="40"/>
      <c r="WWR36" s="40"/>
      <c r="WWS36" s="40"/>
      <c r="WWT36" s="40"/>
      <c r="WWU36" s="40"/>
      <c r="WWV36" s="40"/>
      <c r="WWW36" s="40"/>
      <c r="WWX36" s="40"/>
      <c r="WWY36" s="40"/>
      <c r="WWZ36" s="40"/>
      <c r="WXA36" s="40"/>
      <c r="WXB36" s="40"/>
      <c r="WXC36" s="40"/>
      <c r="WXD36" s="40"/>
      <c r="WXE36" s="40"/>
      <c r="WXF36" s="40"/>
      <c r="WXG36" s="40"/>
      <c r="WXH36" s="40"/>
      <c r="WXI36" s="40"/>
      <c r="WXJ36" s="40"/>
      <c r="WXK36" s="40"/>
      <c r="WXL36" s="40"/>
      <c r="WXM36" s="40"/>
      <c r="WXN36" s="40"/>
      <c r="WXO36" s="40"/>
      <c r="WXP36" s="40"/>
      <c r="WXQ36" s="40"/>
      <c r="WXR36" s="40"/>
      <c r="WXS36" s="40"/>
      <c r="WXT36" s="40"/>
      <c r="WXU36" s="40"/>
      <c r="WXV36" s="40"/>
      <c r="WXW36" s="40"/>
      <c r="WXX36" s="40"/>
      <c r="WXY36" s="40"/>
      <c r="WXZ36" s="40"/>
      <c r="WYA36" s="40"/>
      <c r="WYB36" s="40"/>
      <c r="WYC36" s="40"/>
      <c r="WYD36" s="40"/>
      <c r="WYE36" s="40"/>
      <c r="WYF36" s="40"/>
      <c r="WYG36" s="40"/>
      <c r="WYH36" s="40"/>
      <c r="WYI36" s="40"/>
      <c r="WYJ36" s="40"/>
      <c r="WYK36" s="40"/>
      <c r="WYL36" s="40"/>
      <c r="WYM36" s="40"/>
      <c r="WYN36" s="40"/>
      <c r="WYO36" s="40"/>
      <c r="WYP36" s="40"/>
      <c r="WYQ36" s="40"/>
      <c r="WYR36" s="40"/>
      <c r="WYS36" s="40"/>
      <c r="WYT36" s="40"/>
      <c r="WYU36" s="40"/>
      <c r="WYV36" s="40"/>
      <c r="WYW36" s="40"/>
      <c r="WYX36" s="40"/>
      <c r="WYY36" s="40"/>
      <c r="WYZ36" s="40"/>
      <c r="WZA36" s="40"/>
      <c r="WZB36" s="40"/>
      <c r="WZC36" s="40"/>
      <c r="WZD36" s="40"/>
      <c r="WZE36" s="40"/>
      <c r="WZF36" s="40"/>
      <c r="WZG36" s="40"/>
      <c r="WZH36" s="40"/>
      <c r="WZI36" s="40"/>
      <c r="WZJ36" s="40"/>
      <c r="WZK36" s="40"/>
      <c r="WZL36" s="40"/>
      <c r="WZM36" s="40"/>
      <c r="WZN36" s="40"/>
      <c r="WZO36" s="40"/>
      <c r="WZP36" s="40"/>
      <c r="WZQ36" s="40"/>
      <c r="WZR36" s="40"/>
      <c r="WZS36" s="40"/>
      <c r="WZT36" s="40"/>
      <c r="WZU36" s="40"/>
      <c r="WZV36" s="40"/>
      <c r="WZW36" s="40"/>
      <c r="WZX36" s="40"/>
      <c r="WZY36" s="40"/>
      <c r="WZZ36" s="40"/>
      <c r="XAA36" s="40"/>
      <c r="XAB36" s="40"/>
      <c r="XAC36" s="40"/>
      <c r="XAD36" s="40"/>
      <c r="XAE36" s="40"/>
      <c r="XAF36" s="40"/>
      <c r="XAG36" s="40"/>
      <c r="XAH36" s="40"/>
      <c r="XAI36" s="40"/>
      <c r="XAJ36" s="40"/>
      <c r="XAK36" s="40"/>
      <c r="XAL36" s="40"/>
      <c r="XAM36" s="40"/>
      <c r="XAN36" s="40"/>
      <c r="XAO36" s="40"/>
      <c r="XAP36" s="40"/>
      <c r="XAQ36" s="40"/>
      <c r="XAR36" s="40"/>
      <c r="XAS36" s="40"/>
      <c r="XAT36" s="40"/>
      <c r="XAU36" s="40"/>
      <c r="XAV36" s="40"/>
      <c r="XAW36" s="40"/>
      <c r="XAX36" s="40"/>
      <c r="XAY36" s="40"/>
      <c r="XAZ36" s="40"/>
      <c r="XBA36" s="40"/>
      <c r="XBB36" s="40"/>
      <c r="XBC36" s="40"/>
      <c r="XBD36" s="40"/>
      <c r="XBE36" s="40"/>
      <c r="XBF36" s="40"/>
      <c r="XBG36" s="40"/>
      <c r="XBH36" s="40"/>
      <c r="XBI36" s="40"/>
      <c r="XBJ36" s="40"/>
      <c r="XBK36" s="40"/>
      <c r="XBL36" s="40"/>
      <c r="XBM36" s="40"/>
      <c r="XBN36" s="40"/>
      <c r="XBO36" s="40"/>
      <c r="XBP36" s="40"/>
      <c r="XBQ36" s="40"/>
      <c r="XBR36" s="40"/>
      <c r="XBS36" s="40"/>
      <c r="XBT36" s="40"/>
      <c r="XBU36" s="40"/>
      <c r="XBV36" s="40"/>
      <c r="XBW36" s="40"/>
      <c r="XBX36" s="40"/>
      <c r="XBY36" s="40"/>
      <c r="XBZ36" s="40"/>
      <c r="XCA36" s="40"/>
      <c r="XCB36" s="40"/>
      <c r="XCC36" s="40"/>
      <c r="XCD36" s="40"/>
      <c r="XCE36" s="40"/>
      <c r="XCF36" s="40"/>
      <c r="XCG36" s="40"/>
      <c r="XCH36" s="40"/>
      <c r="XCI36" s="40"/>
      <c r="XCJ36" s="40"/>
      <c r="XCK36" s="40"/>
      <c r="XCL36" s="40"/>
      <c r="XCM36" s="40"/>
      <c r="XCN36" s="40"/>
      <c r="XCO36" s="40"/>
      <c r="XCP36" s="40"/>
      <c r="XCQ36" s="40"/>
      <c r="XCR36" s="40"/>
      <c r="XCS36" s="40"/>
      <c r="XCT36" s="40"/>
      <c r="XCU36" s="40"/>
      <c r="XCV36" s="40"/>
      <c r="XCW36" s="40"/>
      <c r="XCX36" s="40"/>
      <c r="XCY36" s="40"/>
      <c r="XCZ36" s="40"/>
      <c r="XDA36" s="40"/>
      <c r="XDB36" s="40"/>
      <c r="XDC36" s="40"/>
      <c r="XDD36" s="40"/>
      <c r="XDE36" s="40"/>
      <c r="XDF36" s="40"/>
      <c r="XDG36" s="40"/>
      <c r="XDH36" s="40"/>
      <c r="XDI36" s="40"/>
      <c r="XDJ36" s="40"/>
      <c r="XDK36" s="40"/>
      <c r="XDL36" s="40"/>
      <c r="XDM36" s="40"/>
      <c r="XDN36" s="40"/>
      <c r="XDO36" s="40"/>
      <c r="XDP36" s="40"/>
      <c r="XDQ36" s="40"/>
      <c r="XDR36" s="40"/>
      <c r="XDS36" s="40"/>
      <c r="XDT36" s="40"/>
      <c r="XDU36" s="40"/>
      <c r="XDV36" s="40"/>
      <c r="XDW36" s="40"/>
      <c r="XDX36" s="40"/>
      <c r="XDY36" s="40"/>
      <c r="XDZ36" s="40"/>
      <c r="XEA36" s="40"/>
      <c r="XEB36" s="40"/>
      <c r="XEC36" s="40"/>
      <c r="XED36" s="40"/>
      <c r="XEE36" s="40"/>
      <c r="XEF36" s="40"/>
      <c r="XEG36" s="40"/>
      <c r="XEH36" s="40"/>
      <c r="XEI36" s="40"/>
      <c r="XEJ36" s="40"/>
      <c r="XEK36" s="40"/>
      <c r="XEL36" s="40"/>
      <c r="XEM36" s="40"/>
      <c r="XEN36" s="40"/>
      <c r="XEO36" s="40"/>
      <c r="XEP36" s="40"/>
      <c r="XEQ36" s="40"/>
      <c r="XER36" s="40"/>
      <c r="XES36" s="40"/>
      <c r="XET36" s="40"/>
      <c r="XEU36" s="40"/>
      <c r="XEV36" s="40"/>
      <c r="XEW36" s="40"/>
      <c r="XEX36" s="40"/>
      <c r="XEY36" s="40"/>
      <c r="XEZ36" s="40"/>
      <c r="XFA36" s="40"/>
      <c r="XFB36" s="40"/>
      <c r="XFC36" s="40"/>
      <c r="XFD36" s="40"/>
    </row>
    <row r="37" spans="1:7 16134:16384" s="40" customFormat="1" ht="15" x14ac:dyDescent="0.25">
      <c r="A37" s="104" t="s">
        <v>73</v>
      </c>
      <c r="B37" s="105"/>
      <c r="C37" s="105"/>
      <c r="D37" s="105"/>
      <c r="E37" s="106"/>
      <c r="F37" s="107"/>
      <c r="WVN37" s="112"/>
      <c r="WVO37" s="112"/>
      <c r="WVP37" s="112"/>
      <c r="WVQ37" s="112"/>
      <c r="WVR37" s="112"/>
      <c r="WVS37" s="112"/>
      <c r="WVT37" s="112"/>
      <c r="WVU37" s="112"/>
      <c r="WVV37" s="112"/>
      <c r="WVW37" s="112"/>
      <c r="WVX37" s="112"/>
      <c r="WVY37" s="112"/>
      <c r="WVZ37" s="112"/>
      <c r="WWA37" s="112"/>
      <c r="WWB37" s="112"/>
      <c r="WWC37" s="112"/>
      <c r="WWD37" s="112"/>
      <c r="WWE37" s="112"/>
      <c r="WWF37" s="112"/>
      <c r="WWG37" s="112"/>
      <c r="WWH37" s="112"/>
      <c r="WWI37" s="112"/>
      <c r="WWJ37" s="112"/>
      <c r="WWK37" s="112"/>
      <c r="WWL37" s="112"/>
      <c r="WWM37" s="112"/>
      <c r="WWN37" s="112"/>
      <c r="WWO37" s="112"/>
      <c r="WWP37" s="112"/>
      <c r="WWQ37" s="112"/>
      <c r="WWR37" s="112"/>
      <c r="WWS37" s="112"/>
      <c r="WWT37" s="112"/>
      <c r="WWU37" s="112"/>
      <c r="WWV37" s="112"/>
      <c r="WWW37" s="112"/>
      <c r="WWX37" s="112"/>
      <c r="WWY37" s="112"/>
      <c r="WWZ37" s="112"/>
      <c r="WXA37" s="112"/>
      <c r="WXB37" s="112"/>
      <c r="WXC37" s="112"/>
      <c r="WXD37" s="112"/>
      <c r="WXE37" s="112"/>
      <c r="WXF37" s="112"/>
      <c r="WXG37" s="112"/>
      <c r="WXH37" s="112"/>
      <c r="WXI37" s="112"/>
      <c r="WXJ37" s="112"/>
      <c r="WXK37" s="112"/>
      <c r="WXL37" s="112"/>
      <c r="WXM37" s="112"/>
      <c r="WXN37" s="112"/>
      <c r="WXO37" s="112"/>
      <c r="WXP37" s="112"/>
      <c r="WXQ37" s="112"/>
      <c r="WXR37" s="112"/>
      <c r="WXS37" s="112"/>
      <c r="WXT37" s="112"/>
      <c r="WXU37" s="112"/>
      <c r="WXV37" s="112"/>
      <c r="WXW37" s="112"/>
      <c r="WXX37" s="112"/>
      <c r="WXY37" s="112"/>
      <c r="WXZ37" s="112"/>
      <c r="WYA37" s="112"/>
      <c r="WYB37" s="112"/>
      <c r="WYC37" s="112"/>
      <c r="WYD37" s="112"/>
      <c r="WYE37" s="112"/>
      <c r="WYF37" s="112"/>
      <c r="WYG37" s="112"/>
      <c r="WYH37" s="112"/>
      <c r="WYI37" s="112"/>
      <c r="WYJ37" s="112"/>
      <c r="WYK37" s="112"/>
      <c r="WYL37" s="112"/>
      <c r="WYM37" s="112"/>
      <c r="WYN37" s="112"/>
      <c r="WYO37" s="112"/>
      <c r="WYP37" s="112"/>
      <c r="WYQ37" s="112"/>
      <c r="WYR37" s="112"/>
      <c r="WYS37" s="112"/>
      <c r="WYT37" s="112"/>
      <c r="WYU37" s="112"/>
      <c r="WYV37" s="112"/>
      <c r="WYW37" s="112"/>
      <c r="WYX37" s="112"/>
      <c r="WYY37" s="112"/>
      <c r="WYZ37" s="112"/>
      <c r="WZA37" s="112"/>
      <c r="WZB37" s="112"/>
      <c r="WZC37" s="112"/>
      <c r="WZD37" s="112"/>
      <c r="WZE37" s="112"/>
      <c r="WZF37" s="112"/>
      <c r="WZG37" s="112"/>
      <c r="WZH37" s="112"/>
      <c r="WZI37" s="112"/>
      <c r="WZJ37" s="112"/>
      <c r="WZK37" s="112"/>
      <c r="WZL37" s="112"/>
      <c r="WZM37" s="112"/>
      <c r="WZN37" s="112"/>
      <c r="WZO37" s="112"/>
      <c r="WZP37" s="112"/>
      <c r="WZQ37" s="112"/>
      <c r="WZR37" s="112"/>
      <c r="WZS37" s="112"/>
      <c r="WZT37" s="112"/>
      <c r="WZU37" s="112"/>
      <c r="WZV37" s="112"/>
      <c r="WZW37" s="112"/>
      <c r="WZX37" s="112"/>
      <c r="WZY37" s="112"/>
      <c r="WZZ37" s="112"/>
      <c r="XAA37" s="112"/>
      <c r="XAB37" s="112"/>
      <c r="XAC37" s="112"/>
      <c r="XAD37" s="112"/>
      <c r="XAE37" s="112"/>
      <c r="XAF37" s="112"/>
      <c r="XAG37" s="112"/>
      <c r="XAH37" s="112"/>
      <c r="XAI37" s="112"/>
      <c r="XAJ37" s="112"/>
      <c r="XAK37" s="112"/>
      <c r="XAL37" s="112"/>
      <c r="XAM37" s="112"/>
      <c r="XAN37" s="112"/>
      <c r="XAO37" s="112"/>
      <c r="XAP37" s="112"/>
      <c r="XAQ37" s="112"/>
      <c r="XAR37" s="112"/>
      <c r="XAS37" s="112"/>
      <c r="XAT37" s="112"/>
      <c r="XAU37" s="112"/>
      <c r="XAV37" s="112"/>
      <c r="XAW37" s="112"/>
      <c r="XAX37" s="112"/>
      <c r="XAY37" s="112"/>
      <c r="XAZ37" s="112"/>
      <c r="XBA37" s="112"/>
      <c r="XBB37" s="112"/>
      <c r="XBC37" s="112"/>
      <c r="XBD37" s="112"/>
      <c r="XBE37" s="112"/>
      <c r="XBF37" s="112"/>
      <c r="XBG37" s="112"/>
      <c r="XBH37" s="112"/>
      <c r="XBI37" s="112"/>
      <c r="XBJ37" s="112"/>
      <c r="XBK37" s="112"/>
      <c r="XBL37" s="112"/>
      <c r="XBM37" s="112"/>
      <c r="XBN37" s="112"/>
      <c r="XBO37" s="112"/>
      <c r="XBP37" s="112"/>
      <c r="XBQ37" s="112"/>
      <c r="XBR37" s="112"/>
      <c r="XBS37" s="112"/>
      <c r="XBT37" s="112"/>
      <c r="XBU37" s="112"/>
      <c r="XBV37" s="112"/>
      <c r="XBW37" s="112"/>
      <c r="XBX37" s="112"/>
      <c r="XBY37" s="112"/>
      <c r="XBZ37" s="112"/>
      <c r="XCA37" s="112"/>
      <c r="XCB37" s="112"/>
      <c r="XCC37" s="112"/>
      <c r="XCD37" s="112"/>
      <c r="XCE37" s="112"/>
      <c r="XCF37" s="112"/>
      <c r="XCG37" s="112"/>
      <c r="XCH37" s="112"/>
      <c r="XCI37" s="112"/>
      <c r="XCJ37" s="112"/>
      <c r="XCK37" s="112"/>
      <c r="XCL37" s="112"/>
      <c r="XCM37" s="112"/>
      <c r="XCN37" s="112"/>
      <c r="XCO37" s="112"/>
      <c r="XCP37" s="112"/>
      <c r="XCQ37" s="112"/>
      <c r="XCR37" s="112"/>
      <c r="XCS37" s="112"/>
      <c r="XCT37" s="112"/>
      <c r="XCU37" s="112"/>
      <c r="XCV37" s="112"/>
      <c r="XCW37" s="112"/>
      <c r="XCX37" s="112"/>
      <c r="XCY37" s="112"/>
      <c r="XCZ37" s="112"/>
      <c r="XDA37" s="112"/>
      <c r="XDB37" s="112"/>
      <c r="XDC37" s="112"/>
      <c r="XDD37" s="112"/>
      <c r="XDE37" s="112"/>
      <c r="XDF37" s="112"/>
      <c r="XDG37" s="112"/>
      <c r="XDH37" s="112"/>
      <c r="XDI37" s="112"/>
      <c r="XDJ37" s="112"/>
      <c r="XDK37" s="112"/>
      <c r="XDL37" s="112"/>
      <c r="XDM37" s="112"/>
      <c r="XDN37" s="112"/>
      <c r="XDO37" s="112"/>
      <c r="XDP37" s="112"/>
      <c r="XDQ37" s="112"/>
      <c r="XDR37" s="112"/>
      <c r="XDS37" s="112"/>
      <c r="XDT37" s="112"/>
      <c r="XDU37" s="112"/>
      <c r="XDV37" s="112"/>
      <c r="XDW37" s="112"/>
      <c r="XDX37" s="112"/>
      <c r="XDY37" s="112"/>
      <c r="XDZ37" s="112"/>
      <c r="XEA37" s="112"/>
      <c r="XEB37" s="112"/>
      <c r="XEC37" s="112"/>
      <c r="XED37" s="112"/>
      <c r="XEE37" s="112"/>
      <c r="XEF37" s="112"/>
      <c r="XEG37" s="112"/>
      <c r="XEH37" s="112"/>
      <c r="XEI37" s="112"/>
      <c r="XEJ37" s="112"/>
      <c r="XEK37" s="112"/>
      <c r="XEL37" s="112"/>
      <c r="XEM37" s="112"/>
      <c r="XEN37" s="112"/>
      <c r="XEO37" s="112"/>
      <c r="XEP37" s="112"/>
      <c r="XEQ37" s="112"/>
      <c r="XER37" s="112"/>
      <c r="XES37" s="112"/>
      <c r="XET37" s="112"/>
      <c r="XEU37" s="112"/>
      <c r="XEV37" s="112"/>
      <c r="XEW37" s="112"/>
      <c r="XEX37" s="112"/>
      <c r="XEY37" s="112"/>
      <c r="XEZ37" s="112"/>
      <c r="XFA37" s="112"/>
      <c r="XFB37" s="112"/>
      <c r="XFC37" s="112"/>
      <c r="XFD37" s="112"/>
    </row>
    <row r="38" spans="1:7 16134:16384" s="112" customFormat="1" ht="20.25" customHeight="1" x14ac:dyDescent="0.2">
      <c r="A38" s="108" t="s">
        <v>54</v>
      </c>
      <c r="B38" s="109" t="s">
        <v>55</v>
      </c>
      <c r="C38" s="109" t="s">
        <v>56</v>
      </c>
      <c r="D38" s="109" t="s">
        <v>57</v>
      </c>
      <c r="E38" s="109" t="s">
        <v>58</v>
      </c>
      <c r="F38" s="111"/>
      <c r="G38" s="111"/>
    </row>
    <row r="39" spans="1:7 16134:16384" s="112" customFormat="1" ht="14.25" customHeight="1" x14ac:dyDescent="0.2">
      <c r="A39" s="114">
        <v>9</v>
      </c>
      <c r="B39" s="114"/>
      <c r="C39" s="115">
        <f>+C40</f>
        <v>26964.82</v>
      </c>
      <c r="D39" s="115">
        <f>+D40</f>
        <v>0</v>
      </c>
      <c r="E39" s="116">
        <f>IFERROR(D39/C39,0)</f>
        <v>0</v>
      </c>
      <c r="F39" s="111"/>
      <c r="G39" s="111"/>
      <c r="WVN39" s="90"/>
      <c r="WVO39" s="90"/>
      <c r="WVP39" s="90"/>
      <c r="WVQ39" s="90"/>
      <c r="WVR39" s="90"/>
      <c r="WVS39" s="90"/>
      <c r="WVT39" s="90"/>
      <c r="WVU39" s="90"/>
      <c r="WVV39" s="90"/>
      <c r="WVW39" s="90"/>
      <c r="WVX39" s="90"/>
      <c r="WVY39" s="90"/>
      <c r="WVZ39" s="90"/>
      <c r="WWA39" s="90"/>
      <c r="WWB39" s="90"/>
      <c r="WWC39" s="90"/>
      <c r="WWD39" s="90"/>
      <c r="WWE39" s="90"/>
      <c r="WWF39" s="90"/>
      <c r="WWG39" s="90"/>
      <c r="WWH39" s="90"/>
      <c r="WWI39" s="90"/>
      <c r="WWJ39" s="90"/>
      <c r="WWK39" s="90"/>
      <c r="WWL39" s="90"/>
      <c r="WWM39" s="90"/>
      <c r="WWN39" s="90"/>
      <c r="WWO39" s="90"/>
      <c r="WWP39" s="90"/>
      <c r="WWQ39" s="90"/>
      <c r="WWR39" s="90"/>
      <c r="WWS39" s="90"/>
      <c r="WWT39" s="90"/>
      <c r="WWU39" s="90"/>
      <c r="WWV39" s="90"/>
      <c r="WWW39" s="90"/>
      <c r="WWX39" s="90"/>
      <c r="WWY39" s="90"/>
      <c r="WWZ39" s="90"/>
      <c r="WXA39" s="90"/>
      <c r="WXB39" s="90"/>
      <c r="WXC39" s="90"/>
      <c r="WXD39" s="90"/>
      <c r="WXE39" s="90"/>
      <c r="WXF39" s="90"/>
      <c r="WXG39" s="90"/>
      <c r="WXH39" s="90"/>
      <c r="WXI39" s="90"/>
      <c r="WXJ39" s="90"/>
      <c r="WXK39" s="90"/>
      <c r="WXL39" s="90"/>
      <c r="WXM39" s="90"/>
      <c r="WXN39" s="90"/>
      <c r="WXO39" s="90"/>
      <c r="WXP39" s="90"/>
      <c r="WXQ39" s="90"/>
      <c r="WXR39" s="90"/>
      <c r="WXS39" s="90"/>
      <c r="WXT39" s="90"/>
      <c r="WXU39" s="90"/>
      <c r="WXV39" s="90"/>
      <c r="WXW39" s="90"/>
      <c r="WXX39" s="90"/>
      <c r="WXY39" s="90"/>
      <c r="WXZ39" s="90"/>
      <c r="WYA39" s="90"/>
      <c r="WYB39" s="90"/>
      <c r="WYC39" s="90"/>
      <c r="WYD39" s="90"/>
      <c r="WYE39" s="90"/>
      <c r="WYF39" s="90"/>
      <c r="WYG39" s="90"/>
      <c r="WYH39" s="90"/>
      <c r="WYI39" s="90"/>
      <c r="WYJ39" s="90"/>
      <c r="WYK39" s="90"/>
      <c r="WYL39" s="90"/>
      <c r="WYM39" s="90"/>
      <c r="WYN39" s="90"/>
      <c r="WYO39" s="90"/>
      <c r="WYP39" s="90"/>
      <c r="WYQ39" s="90"/>
      <c r="WYR39" s="90"/>
      <c r="WYS39" s="90"/>
      <c r="WYT39" s="90"/>
      <c r="WYU39" s="90"/>
      <c r="WYV39" s="90"/>
      <c r="WYW39" s="90"/>
      <c r="WYX39" s="90"/>
      <c r="WYY39" s="90"/>
      <c r="WYZ39" s="90"/>
      <c r="WZA39" s="90"/>
      <c r="WZB39" s="90"/>
      <c r="WZC39" s="90"/>
      <c r="WZD39" s="90"/>
      <c r="WZE39" s="90"/>
      <c r="WZF39" s="90"/>
      <c r="WZG39" s="90"/>
      <c r="WZH39" s="90"/>
      <c r="WZI39" s="90"/>
      <c r="WZJ39" s="90"/>
      <c r="WZK39" s="90"/>
      <c r="WZL39" s="90"/>
      <c r="WZM39" s="90"/>
      <c r="WZN39" s="90"/>
      <c r="WZO39" s="90"/>
      <c r="WZP39" s="90"/>
      <c r="WZQ39" s="90"/>
      <c r="WZR39" s="90"/>
      <c r="WZS39" s="90"/>
      <c r="WZT39" s="90"/>
      <c r="WZU39" s="90"/>
      <c r="WZV39" s="90"/>
      <c r="WZW39" s="90"/>
      <c r="WZX39" s="90"/>
      <c r="WZY39" s="90"/>
      <c r="WZZ39" s="90"/>
      <c r="XAA39" s="90"/>
      <c r="XAB39" s="90"/>
      <c r="XAC39" s="90"/>
      <c r="XAD39" s="90"/>
      <c r="XAE39" s="90"/>
      <c r="XAF39" s="90"/>
      <c r="XAG39" s="90"/>
      <c r="XAH39" s="90"/>
      <c r="XAI39" s="90"/>
      <c r="XAJ39" s="90"/>
      <c r="XAK39" s="90"/>
      <c r="XAL39" s="90"/>
      <c r="XAM39" s="90"/>
      <c r="XAN39" s="90"/>
      <c r="XAO39" s="90"/>
      <c r="XAP39" s="90"/>
      <c r="XAQ39" s="90"/>
      <c r="XAR39" s="90"/>
      <c r="XAS39" s="90"/>
      <c r="XAT39" s="90"/>
      <c r="XAU39" s="90"/>
      <c r="XAV39" s="90"/>
      <c r="XAW39" s="90"/>
      <c r="XAX39" s="90"/>
      <c r="XAY39" s="90"/>
      <c r="XAZ39" s="90"/>
      <c r="XBA39" s="90"/>
      <c r="XBB39" s="90"/>
      <c r="XBC39" s="90"/>
      <c r="XBD39" s="90"/>
      <c r="XBE39" s="90"/>
      <c r="XBF39" s="90"/>
      <c r="XBG39" s="90"/>
      <c r="XBH39" s="90"/>
      <c r="XBI39" s="90"/>
      <c r="XBJ39" s="90"/>
      <c r="XBK39" s="90"/>
      <c r="XBL39" s="90"/>
      <c r="XBM39" s="90"/>
      <c r="XBN39" s="90"/>
      <c r="XBO39" s="90"/>
      <c r="XBP39" s="90"/>
      <c r="XBQ39" s="90"/>
      <c r="XBR39" s="90"/>
      <c r="XBS39" s="90"/>
      <c r="XBT39" s="90"/>
      <c r="XBU39" s="90"/>
      <c r="XBV39" s="90"/>
      <c r="XBW39" s="90"/>
      <c r="XBX39" s="90"/>
      <c r="XBY39" s="90"/>
      <c r="XBZ39" s="90"/>
      <c r="XCA39" s="90"/>
      <c r="XCB39" s="90"/>
      <c r="XCC39" s="90"/>
      <c r="XCD39" s="90"/>
      <c r="XCE39" s="90"/>
      <c r="XCF39" s="90"/>
      <c r="XCG39" s="90"/>
      <c r="XCH39" s="90"/>
      <c r="XCI39" s="90"/>
      <c r="XCJ39" s="90"/>
      <c r="XCK39" s="90"/>
      <c r="XCL39" s="90"/>
      <c r="XCM39" s="90"/>
      <c r="XCN39" s="90"/>
      <c r="XCO39" s="90"/>
      <c r="XCP39" s="90"/>
      <c r="XCQ39" s="90"/>
      <c r="XCR39" s="90"/>
      <c r="XCS39" s="90"/>
      <c r="XCT39" s="90"/>
      <c r="XCU39" s="90"/>
      <c r="XCV39" s="90"/>
      <c r="XCW39" s="90"/>
      <c r="XCX39" s="90"/>
      <c r="XCY39" s="90"/>
      <c r="XCZ39" s="90"/>
      <c r="XDA39" s="90"/>
      <c r="XDB39" s="90"/>
      <c r="XDC39" s="90"/>
      <c r="XDD39" s="90"/>
      <c r="XDE39" s="90"/>
      <c r="XDF39" s="90"/>
      <c r="XDG39" s="90"/>
      <c r="XDH39" s="90"/>
      <c r="XDI39" s="90"/>
      <c r="XDJ39" s="90"/>
      <c r="XDK39" s="90"/>
      <c r="XDL39" s="90"/>
      <c r="XDM39" s="90"/>
      <c r="XDN39" s="90"/>
      <c r="XDO39" s="90"/>
      <c r="XDP39" s="90"/>
      <c r="XDQ39" s="90"/>
      <c r="XDR39" s="90"/>
      <c r="XDS39" s="90"/>
      <c r="XDT39" s="90"/>
      <c r="XDU39" s="90"/>
      <c r="XDV39" s="90"/>
      <c r="XDW39" s="90"/>
      <c r="XDX39" s="90"/>
      <c r="XDY39" s="90"/>
      <c r="XDZ39" s="90"/>
      <c r="XEA39" s="90"/>
      <c r="XEB39" s="90"/>
      <c r="XEC39" s="90"/>
      <c r="XED39" s="90"/>
      <c r="XEE39" s="90"/>
      <c r="XEF39" s="90"/>
      <c r="XEG39" s="90"/>
      <c r="XEH39" s="90"/>
      <c r="XEI39" s="90"/>
      <c r="XEJ39" s="90"/>
      <c r="XEK39" s="90"/>
      <c r="XEL39" s="90"/>
      <c r="XEM39" s="90"/>
      <c r="XEN39" s="90"/>
      <c r="XEO39" s="90"/>
      <c r="XEP39" s="90"/>
      <c r="XEQ39" s="90"/>
      <c r="XER39" s="90"/>
      <c r="XES39" s="90"/>
      <c r="XET39" s="90"/>
      <c r="XEU39" s="90"/>
      <c r="XEV39" s="90"/>
      <c r="XEW39" s="90"/>
      <c r="XEX39" s="90"/>
      <c r="XEY39" s="90"/>
      <c r="XEZ39" s="90"/>
      <c r="XFA39" s="90"/>
      <c r="XFB39" s="90"/>
      <c r="XFC39" s="90"/>
      <c r="XFD39" s="90"/>
    </row>
    <row r="40" spans="1:7 16134:16384" ht="14.25" customHeight="1" x14ac:dyDescent="0.25">
      <c r="A40" s="117">
        <v>9</v>
      </c>
      <c r="B40" s="118"/>
      <c r="C40" s="119">
        <f>SUM(C41)</f>
        <v>26964.82</v>
      </c>
      <c r="D40" s="119">
        <f>SUM(D41:D41)</f>
        <v>0</v>
      </c>
      <c r="E40" s="120">
        <f>IFERROR(D40/C40,0)</f>
        <v>0</v>
      </c>
      <c r="WVN40" s="126"/>
      <c r="WVO40" s="126"/>
      <c r="WVP40" s="126"/>
      <c r="WVQ40" s="126"/>
      <c r="WVR40" s="126"/>
      <c r="WVS40" s="126"/>
      <c r="WVT40" s="126"/>
      <c r="WVU40" s="126"/>
      <c r="WVV40" s="126"/>
      <c r="WVW40" s="126"/>
      <c r="WVX40" s="126"/>
      <c r="WVY40" s="126"/>
      <c r="WVZ40" s="126"/>
      <c r="WWA40" s="126"/>
      <c r="WWB40" s="126"/>
      <c r="WWC40" s="126"/>
      <c r="WWD40" s="126"/>
      <c r="WWE40" s="126"/>
      <c r="WWF40" s="126"/>
      <c r="WWG40" s="126"/>
      <c r="WWH40" s="126"/>
      <c r="WWI40" s="126"/>
      <c r="WWJ40" s="126"/>
      <c r="WWK40" s="126"/>
      <c r="WWL40" s="126"/>
      <c r="WWM40" s="126"/>
      <c r="WWN40" s="126"/>
      <c r="WWO40" s="126"/>
      <c r="WWP40" s="126"/>
      <c r="WWQ40" s="126"/>
      <c r="WWR40" s="126"/>
      <c r="WWS40" s="126"/>
      <c r="WWT40" s="126"/>
      <c r="WWU40" s="126"/>
      <c r="WWV40" s="126"/>
      <c r="WWW40" s="126"/>
      <c r="WWX40" s="126"/>
      <c r="WWY40" s="126"/>
      <c r="WWZ40" s="126"/>
      <c r="WXA40" s="126"/>
      <c r="WXB40" s="126"/>
      <c r="WXC40" s="126"/>
      <c r="WXD40" s="126"/>
      <c r="WXE40" s="126"/>
      <c r="WXF40" s="126"/>
      <c r="WXG40" s="126"/>
      <c r="WXH40" s="126"/>
      <c r="WXI40" s="126"/>
      <c r="WXJ40" s="126"/>
      <c r="WXK40" s="126"/>
      <c r="WXL40" s="126"/>
      <c r="WXM40" s="126"/>
      <c r="WXN40" s="126"/>
      <c r="WXO40" s="126"/>
      <c r="WXP40" s="126"/>
      <c r="WXQ40" s="126"/>
      <c r="WXR40" s="126"/>
      <c r="WXS40" s="126"/>
      <c r="WXT40" s="126"/>
      <c r="WXU40" s="126"/>
      <c r="WXV40" s="126"/>
      <c r="WXW40" s="126"/>
      <c r="WXX40" s="126"/>
      <c r="WXY40" s="126"/>
      <c r="WXZ40" s="126"/>
      <c r="WYA40" s="126"/>
      <c r="WYB40" s="126"/>
      <c r="WYC40" s="126"/>
      <c r="WYD40" s="126"/>
      <c r="WYE40" s="126"/>
      <c r="WYF40" s="126"/>
      <c r="WYG40" s="126"/>
      <c r="WYH40" s="126"/>
      <c r="WYI40" s="126"/>
      <c r="WYJ40" s="126"/>
      <c r="WYK40" s="126"/>
      <c r="WYL40" s="126"/>
      <c r="WYM40" s="126"/>
      <c r="WYN40" s="126"/>
      <c r="WYO40" s="126"/>
      <c r="WYP40" s="126"/>
      <c r="WYQ40" s="126"/>
      <c r="WYR40" s="126"/>
      <c r="WYS40" s="126"/>
      <c r="WYT40" s="126"/>
      <c r="WYU40" s="126"/>
      <c r="WYV40" s="126"/>
      <c r="WYW40" s="126"/>
      <c r="WYX40" s="126"/>
      <c r="WYY40" s="126"/>
      <c r="WYZ40" s="126"/>
      <c r="WZA40" s="126"/>
      <c r="WZB40" s="126"/>
      <c r="WZC40" s="126"/>
      <c r="WZD40" s="126"/>
      <c r="WZE40" s="126"/>
      <c r="WZF40" s="126"/>
      <c r="WZG40" s="126"/>
      <c r="WZH40" s="126"/>
      <c r="WZI40" s="126"/>
      <c r="WZJ40" s="126"/>
      <c r="WZK40" s="126"/>
      <c r="WZL40" s="126"/>
      <c r="WZM40" s="126"/>
      <c r="WZN40" s="126"/>
      <c r="WZO40" s="126"/>
      <c r="WZP40" s="126"/>
      <c r="WZQ40" s="126"/>
      <c r="WZR40" s="126"/>
      <c r="WZS40" s="126"/>
      <c r="WZT40" s="126"/>
      <c r="WZU40" s="126"/>
      <c r="WZV40" s="126"/>
      <c r="WZW40" s="126"/>
      <c r="WZX40" s="126"/>
      <c r="WZY40" s="126"/>
      <c r="WZZ40" s="126"/>
      <c r="XAA40" s="126"/>
      <c r="XAB40" s="126"/>
      <c r="XAC40" s="126"/>
      <c r="XAD40" s="126"/>
      <c r="XAE40" s="126"/>
      <c r="XAF40" s="126"/>
      <c r="XAG40" s="126"/>
      <c r="XAH40" s="126"/>
      <c r="XAI40" s="126"/>
      <c r="XAJ40" s="126"/>
      <c r="XAK40" s="126"/>
      <c r="XAL40" s="126"/>
      <c r="XAM40" s="126"/>
      <c r="XAN40" s="126"/>
      <c r="XAO40" s="126"/>
      <c r="XAP40" s="126"/>
      <c r="XAQ40" s="126"/>
      <c r="XAR40" s="126"/>
      <c r="XAS40" s="126"/>
      <c r="XAT40" s="126"/>
      <c r="XAU40" s="126"/>
      <c r="XAV40" s="126"/>
      <c r="XAW40" s="126"/>
      <c r="XAX40" s="126"/>
      <c r="XAY40" s="126"/>
      <c r="XAZ40" s="126"/>
      <c r="XBA40" s="126"/>
      <c r="XBB40" s="126"/>
      <c r="XBC40" s="126"/>
      <c r="XBD40" s="126"/>
      <c r="XBE40" s="126"/>
      <c r="XBF40" s="126"/>
      <c r="XBG40" s="126"/>
      <c r="XBH40" s="126"/>
      <c r="XBI40" s="126"/>
      <c r="XBJ40" s="126"/>
      <c r="XBK40" s="126"/>
      <c r="XBL40" s="126"/>
      <c r="XBM40" s="126"/>
      <c r="XBN40" s="126"/>
      <c r="XBO40" s="126"/>
      <c r="XBP40" s="126"/>
      <c r="XBQ40" s="126"/>
      <c r="XBR40" s="126"/>
      <c r="XBS40" s="126"/>
      <c r="XBT40" s="126"/>
      <c r="XBU40" s="126"/>
      <c r="XBV40" s="126"/>
      <c r="XBW40" s="126"/>
      <c r="XBX40" s="126"/>
      <c r="XBY40" s="126"/>
      <c r="XBZ40" s="126"/>
      <c r="XCA40" s="126"/>
      <c r="XCB40" s="126"/>
      <c r="XCC40" s="126"/>
      <c r="XCD40" s="126"/>
      <c r="XCE40" s="126"/>
      <c r="XCF40" s="126"/>
      <c r="XCG40" s="126"/>
      <c r="XCH40" s="126"/>
      <c r="XCI40" s="126"/>
      <c r="XCJ40" s="126"/>
      <c r="XCK40" s="126"/>
      <c r="XCL40" s="126"/>
      <c r="XCM40" s="126"/>
      <c r="XCN40" s="126"/>
      <c r="XCO40" s="126"/>
      <c r="XCP40" s="126"/>
      <c r="XCQ40" s="126"/>
      <c r="XCR40" s="126"/>
      <c r="XCS40" s="126"/>
      <c r="XCT40" s="126"/>
      <c r="XCU40" s="126"/>
      <c r="XCV40" s="126"/>
      <c r="XCW40" s="126"/>
      <c r="XCX40" s="126"/>
      <c r="XCY40" s="126"/>
      <c r="XCZ40" s="126"/>
      <c r="XDA40" s="126"/>
      <c r="XDB40" s="126"/>
      <c r="XDC40" s="126"/>
      <c r="XDD40" s="126"/>
      <c r="XDE40" s="126"/>
      <c r="XDF40" s="126"/>
      <c r="XDG40" s="126"/>
      <c r="XDH40" s="126"/>
      <c r="XDI40" s="126"/>
      <c r="XDJ40" s="126"/>
      <c r="XDK40" s="126"/>
      <c r="XDL40" s="126"/>
      <c r="XDM40" s="126"/>
      <c r="XDN40" s="126"/>
      <c r="XDO40" s="126"/>
      <c r="XDP40" s="126"/>
      <c r="XDQ40" s="126"/>
      <c r="XDR40" s="126"/>
      <c r="XDS40" s="126"/>
      <c r="XDT40" s="126"/>
      <c r="XDU40" s="126"/>
      <c r="XDV40" s="126"/>
      <c r="XDW40" s="126"/>
      <c r="XDX40" s="126"/>
      <c r="XDY40" s="126"/>
      <c r="XDZ40" s="126"/>
      <c r="XEA40" s="126"/>
      <c r="XEB40" s="126"/>
      <c r="XEC40" s="126"/>
      <c r="XED40" s="126"/>
      <c r="XEE40" s="126"/>
      <c r="XEF40" s="126"/>
      <c r="XEG40" s="126"/>
      <c r="XEH40" s="126"/>
      <c r="XEI40" s="126"/>
      <c r="XEJ40" s="126"/>
      <c r="XEK40" s="126"/>
      <c r="XEL40" s="126"/>
      <c r="XEM40" s="126"/>
      <c r="XEN40" s="126"/>
      <c r="XEO40" s="126"/>
      <c r="XEP40" s="126"/>
      <c r="XEQ40" s="126"/>
      <c r="XER40" s="126"/>
      <c r="XES40" s="126"/>
      <c r="XET40" s="126"/>
      <c r="XEU40" s="126"/>
      <c r="XEV40" s="126"/>
      <c r="XEW40" s="126"/>
      <c r="XEX40" s="126"/>
      <c r="XEY40" s="126"/>
      <c r="XEZ40" s="126"/>
      <c r="XFA40" s="126"/>
      <c r="XFB40" s="126"/>
      <c r="XFC40" s="126"/>
      <c r="XFD40" s="126"/>
    </row>
    <row r="41" spans="1:7 16134:16384" s="126" customFormat="1" ht="14.25" customHeight="1" x14ac:dyDescent="0.2">
      <c r="A41" s="140">
        <v>9</v>
      </c>
      <c r="B41" s="141"/>
      <c r="C41" s="142">
        <v>26964.82</v>
      </c>
      <c r="D41" s="142"/>
      <c r="E41" s="143">
        <f>IFERROR(D41/C41,0)</f>
        <v>0</v>
      </c>
      <c r="F41" s="125"/>
      <c r="G41" s="125"/>
      <c r="WVN41" s="90"/>
      <c r="WVO41" s="90"/>
      <c r="WVP41" s="90"/>
      <c r="WVQ41" s="90"/>
      <c r="WVR41" s="90"/>
      <c r="WVS41" s="90"/>
      <c r="WVT41" s="90"/>
      <c r="WVU41" s="90"/>
      <c r="WVV41" s="90"/>
      <c r="WVW41" s="90"/>
      <c r="WVX41" s="90"/>
      <c r="WVY41" s="90"/>
      <c r="WVZ41" s="90"/>
      <c r="WWA41" s="90"/>
      <c r="WWB41" s="90"/>
      <c r="WWC41" s="90"/>
      <c r="WWD41" s="90"/>
      <c r="WWE41" s="90"/>
      <c r="WWF41" s="90"/>
      <c r="WWG41" s="90"/>
      <c r="WWH41" s="90"/>
      <c r="WWI41" s="90"/>
      <c r="WWJ41" s="90"/>
      <c r="WWK41" s="90"/>
      <c r="WWL41" s="90"/>
      <c r="WWM41" s="90"/>
      <c r="WWN41" s="90"/>
      <c r="WWO41" s="90"/>
      <c r="WWP41" s="90"/>
      <c r="WWQ41" s="90"/>
      <c r="WWR41" s="90"/>
      <c r="WWS41" s="90"/>
      <c r="WWT41" s="90"/>
      <c r="WWU41" s="90"/>
      <c r="WWV41" s="90"/>
      <c r="WWW41" s="90"/>
      <c r="WWX41" s="90"/>
      <c r="WWY41" s="90"/>
      <c r="WWZ41" s="90"/>
      <c r="WXA41" s="90"/>
      <c r="WXB41" s="90"/>
      <c r="WXC41" s="90"/>
      <c r="WXD41" s="90"/>
      <c r="WXE41" s="90"/>
      <c r="WXF41" s="90"/>
      <c r="WXG41" s="90"/>
      <c r="WXH41" s="90"/>
      <c r="WXI41" s="90"/>
      <c r="WXJ41" s="90"/>
      <c r="WXK41" s="90"/>
      <c r="WXL41" s="90"/>
      <c r="WXM41" s="90"/>
      <c r="WXN41" s="90"/>
      <c r="WXO41" s="90"/>
      <c r="WXP41" s="90"/>
      <c r="WXQ41" s="90"/>
      <c r="WXR41" s="90"/>
      <c r="WXS41" s="90"/>
      <c r="WXT41" s="90"/>
      <c r="WXU41" s="90"/>
      <c r="WXV41" s="90"/>
      <c r="WXW41" s="90"/>
      <c r="WXX41" s="90"/>
      <c r="WXY41" s="90"/>
      <c r="WXZ41" s="90"/>
      <c r="WYA41" s="90"/>
      <c r="WYB41" s="90"/>
      <c r="WYC41" s="90"/>
      <c r="WYD41" s="90"/>
      <c r="WYE41" s="90"/>
      <c r="WYF41" s="90"/>
      <c r="WYG41" s="90"/>
      <c r="WYH41" s="90"/>
      <c r="WYI41" s="90"/>
      <c r="WYJ41" s="90"/>
      <c r="WYK41" s="90"/>
      <c r="WYL41" s="90"/>
      <c r="WYM41" s="90"/>
      <c r="WYN41" s="90"/>
      <c r="WYO41" s="90"/>
      <c r="WYP41" s="90"/>
      <c r="WYQ41" s="90"/>
      <c r="WYR41" s="90"/>
      <c r="WYS41" s="90"/>
      <c r="WYT41" s="90"/>
      <c r="WYU41" s="90"/>
      <c r="WYV41" s="90"/>
      <c r="WYW41" s="90"/>
      <c r="WYX41" s="90"/>
      <c r="WYY41" s="90"/>
      <c r="WYZ41" s="90"/>
      <c r="WZA41" s="90"/>
      <c r="WZB41" s="90"/>
      <c r="WZC41" s="90"/>
      <c r="WZD41" s="90"/>
      <c r="WZE41" s="90"/>
      <c r="WZF41" s="90"/>
      <c r="WZG41" s="90"/>
      <c r="WZH41" s="90"/>
      <c r="WZI41" s="90"/>
      <c r="WZJ41" s="90"/>
      <c r="WZK41" s="90"/>
      <c r="WZL41" s="90"/>
      <c r="WZM41" s="90"/>
      <c r="WZN41" s="90"/>
      <c r="WZO41" s="90"/>
      <c r="WZP41" s="90"/>
      <c r="WZQ41" s="90"/>
      <c r="WZR41" s="90"/>
      <c r="WZS41" s="90"/>
      <c r="WZT41" s="90"/>
      <c r="WZU41" s="90"/>
      <c r="WZV41" s="90"/>
      <c r="WZW41" s="90"/>
      <c r="WZX41" s="90"/>
      <c r="WZY41" s="90"/>
      <c r="WZZ41" s="90"/>
      <c r="XAA41" s="90"/>
      <c r="XAB41" s="90"/>
      <c r="XAC41" s="90"/>
      <c r="XAD41" s="90"/>
      <c r="XAE41" s="90"/>
      <c r="XAF41" s="90"/>
      <c r="XAG41" s="90"/>
      <c r="XAH41" s="90"/>
      <c r="XAI41" s="90"/>
      <c r="XAJ41" s="90"/>
      <c r="XAK41" s="90"/>
      <c r="XAL41" s="90"/>
      <c r="XAM41" s="90"/>
      <c r="XAN41" s="90"/>
      <c r="XAO41" s="90"/>
      <c r="XAP41" s="90"/>
      <c r="XAQ41" s="90"/>
      <c r="XAR41" s="90"/>
      <c r="XAS41" s="90"/>
      <c r="XAT41" s="90"/>
      <c r="XAU41" s="90"/>
      <c r="XAV41" s="90"/>
      <c r="XAW41" s="90"/>
      <c r="XAX41" s="90"/>
      <c r="XAY41" s="90"/>
      <c r="XAZ41" s="90"/>
      <c r="XBA41" s="90"/>
      <c r="XBB41" s="90"/>
      <c r="XBC41" s="90"/>
      <c r="XBD41" s="90"/>
      <c r="XBE41" s="90"/>
      <c r="XBF41" s="90"/>
      <c r="XBG41" s="90"/>
      <c r="XBH41" s="90"/>
      <c r="XBI41" s="90"/>
      <c r="XBJ41" s="90"/>
      <c r="XBK41" s="90"/>
      <c r="XBL41" s="90"/>
      <c r="XBM41" s="90"/>
      <c r="XBN41" s="90"/>
      <c r="XBO41" s="90"/>
      <c r="XBP41" s="90"/>
      <c r="XBQ41" s="90"/>
      <c r="XBR41" s="90"/>
      <c r="XBS41" s="90"/>
      <c r="XBT41" s="90"/>
      <c r="XBU41" s="90"/>
      <c r="XBV41" s="90"/>
      <c r="XBW41" s="90"/>
      <c r="XBX41" s="90"/>
      <c r="XBY41" s="90"/>
      <c r="XBZ41" s="90"/>
      <c r="XCA41" s="90"/>
      <c r="XCB41" s="90"/>
      <c r="XCC41" s="90"/>
      <c r="XCD41" s="90"/>
      <c r="XCE41" s="90"/>
      <c r="XCF41" s="90"/>
      <c r="XCG41" s="90"/>
      <c r="XCH41" s="90"/>
      <c r="XCI41" s="90"/>
      <c r="XCJ41" s="90"/>
      <c r="XCK41" s="90"/>
      <c r="XCL41" s="90"/>
      <c r="XCM41" s="90"/>
      <c r="XCN41" s="90"/>
      <c r="XCO41" s="90"/>
      <c r="XCP41" s="90"/>
      <c r="XCQ41" s="90"/>
      <c r="XCR41" s="90"/>
      <c r="XCS41" s="90"/>
      <c r="XCT41" s="90"/>
      <c r="XCU41" s="90"/>
      <c r="XCV41" s="90"/>
      <c r="XCW41" s="90"/>
      <c r="XCX41" s="90"/>
      <c r="XCY41" s="90"/>
      <c r="XCZ41" s="90"/>
      <c r="XDA41" s="90"/>
      <c r="XDB41" s="90"/>
      <c r="XDC41" s="90"/>
      <c r="XDD41" s="90"/>
      <c r="XDE41" s="90"/>
      <c r="XDF41" s="90"/>
      <c r="XDG41" s="90"/>
      <c r="XDH41" s="90"/>
      <c r="XDI41" s="90"/>
      <c r="XDJ41" s="90"/>
      <c r="XDK41" s="90"/>
      <c r="XDL41" s="90"/>
      <c r="XDM41" s="90"/>
      <c r="XDN41" s="90"/>
      <c r="XDO41" s="90"/>
      <c r="XDP41" s="90"/>
      <c r="XDQ41" s="90"/>
      <c r="XDR41" s="90"/>
      <c r="XDS41" s="90"/>
      <c r="XDT41" s="90"/>
      <c r="XDU41" s="90"/>
      <c r="XDV41" s="90"/>
      <c r="XDW41" s="90"/>
      <c r="XDX41" s="90"/>
      <c r="XDY41" s="90"/>
      <c r="XDZ41" s="90"/>
      <c r="XEA41" s="90"/>
      <c r="XEB41" s="90"/>
      <c r="XEC41" s="90"/>
      <c r="XED41" s="90"/>
      <c r="XEE41" s="90"/>
      <c r="XEF41" s="90"/>
      <c r="XEG41" s="90"/>
      <c r="XEH41" s="90"/>
      <c r="XEI41" s="90"/>
      <c r="XEJ41" s="90"/>
      <c r="XEK41" s="90"/>
      <c r="XEL41" s="90"/>
      <c r="XEM41" s="90"/>
      <c r="XEN41" s="90"/>
      <c r="XEO41" s="90"/>
      <c r="XEP41" s="90"/>
      <c r="XEQ41" s="90"/>
      <c r="XER41" s="90"/>
      <c r="XES41" s="90"/>
      <c r="XET41" s="90"/>
      <c r="XEU41" s="90"/>
      <c r="XEV41" s="90"/>
      <c r="XEW41" s="90"/>
      <c r="XEX41" s="90"/>
      <c r="XEY41" s="90"/>
      <c r="XEZ41" s="90"/>
      <c r="XFA41" s="90"/>
      <c r="XFB41" s="90"/>
      <c r="XFC41" s="90"/>
      <c r="XFD41" s="90"/>
    </row>
    <row r="42" spans="1:7 16134:16384" x14ac:dyDescent="0.25">
      <c r="A42" s="293" t="s">
        <v>63</v>
      </c>
      <c r="B42" s="293"/>
      <c r="C42" s="127">
        <f>C39</f>
        <v>26964.82</v>
      </c>
      <c r="D42" s="127">
        <f>D39</f>
        <v>0</v>
      </c>
      <c r="E42" s="128">
        <f>IFERROR(D42/C42,0)</f>
        <v>0</v>
      </c>
      <c r="WVN42" s="40"/>
      <c r="WVO42" s="40"/>
      <c r="WVP42" s="40"/>
      <c r="WVQ42" s="40"/>
      <c r="WVR42" s="40"/>
      <c r="WVS42" s="40"/>
      <c r="WVT42" s="40"/>
      <c r="WVU42" s="40"/>
      <c r="WVV42" s="40"/>
      <c r="WVW42" s="40"/>
      <c r="WVX42" s="40"/>
      <c r="WVY42" s="40"/>
      <c r="WVZ42" s="40"/>
      <c r="WWA42" s="40"/>
      <c r="WWB42" s="40"/>
      <c r="WWC42" s="40"/>
      <c r="WWD42" s="40"/>
      <c r="WWE42" s="40"/>
      <c r="WWF42" s="40"/>
      <c r="WWG42" s="40"/>
      <c r="WWH42" s="40"/>
      <c r="WWI42" s="40"/>
      <c r="WWJ42" s="40"/>
      <c r="WWK42" s="40"/>
      <c r="WWL42" s="40"/>
      <c r="WWM42" s="40"/>
      <c r="WWN42" s="40"/>
      <c r="WWO42" s="40"/>
      <c r="WWP42" s="40"/>
      <c r="WWQ42" s="40"/>
      <c r="WWR42" s="40"/>
      <c r="WWS42" s="40"/>
      <c r="WWT42" s="40"/>
      <c r="WWU42" s="40"/>
      <c r="WWV42" s="40"/>
      <c r="WWW42" s="40"/>
      <c r="WWX42" s="40"/>
      <c r="WWY42" s="40"/>
      <c r="WWZ42" s="40"/>
      <c r="WXA42" s="40"/>
      <c r="WXB42" s="40"/>
      <c r="WXC42" s="40"/>
      <c r="WXD42" s="40"/>
      <c r="WXE42" s="40"/>
      <c r="WXF42" s="40"/>
      <c r="WXG42" s="40"/>
      <c r="WXH42" s="40"/>
      <c r="WXI42" s="40"/>
      <c r="WXJ42" s="40"/>
      <c r="WXK42" s="40"/>
      <c r="WXL42" s="40"/>
      <c r="WXM42" s="40"/>
      <c r="WXN42" s="40"/>
      <c r="WXO42" s="40"/>
      <c r="WXP42" s="40"/>
      <c r="WXQ42" s="40"/>
      <c r="WXR42" s="40"/>
      <c r="WXS42" s="40"/>
      <c r="WXT42" s="40"/>
      <c r="WXU42" s="40"/>
      <c r="WXV42" s="40"/>
      <c r="WXW42" s="40"/>
      <c r="WXX42" s="40"/>
      <c r="WXY42" s="40"/>
      <c r="WXZ42" s="40"/>
      <c r="WYA42" s="40"/>
      <c r="WYB42" s="40"/>
      <c r="WYC42" s="40"/>
      <c r="WYD42" s="40"/>
      <c r="WYE42" s="40"/>
      <c r="WYF42" s="40"/>
      <c r="WYG42" s="40"/>
      <c r="WYH42" s="40"/>
      <c r="WYI42" s="40"/>
      <c r="WYJ42" s="40"/>
      <c r="WYK42" s="40"/>
      <c r="WYL42" s="40"/>
      <c r="WYM42" s="40"/>
      <c r="WYN42" s="40"/>
      <c r="WYO42" s="40"/>
      <c r="WYP42" s="40"/>
      <c r="WYQ42" s="40"/>
      <c r="WYR42" s="40"/>
      <c r="WYS42" s="40"/>
      <c r="WYT42" s="40"/>
      <c r="WYU42" s="40"/>
      <c r="WYV42" s="40"/>
      <c r="WYW42" s="40"/>
      <c r="WYX42" s="40"/>
      <c r="WYY42" s="40"/>
      <c r="WYZ42" s="40"/>
      <c r="WZA42" s="40"/>
      <c r="WZB42" s="40"/>
      <c r="WZC42" s="40"/>
      <c r="WZD42" s="40"/>
      <c r="WZE42" s="40"/>
      <c r="WZF42" s="40"/>
      <c r="WZG42" s="40"/>
      <c r="WZH42" s="40"/>
      <c r="WZI42" s="40"/>
      <c r="WZJ42" s="40"/>
      <c r="WZK42" s="40"/>
      <c r="WZL42" s="40"/>
      <c r="WZM42" s="40"/>
      <c r="WZN42" s="40"/>
      <c r="WZO42" s="40"/>
      <c r="WZP42" s="40"/>
      <c r="WZQ42" s="40"/>
      <c r="WZR42" s="40"/>
      <c r="WZS42" s="40"/>
      <c r="WZT42" s="40"/>
      <c r="WZU42" s="40"/>
      <c r="WZV42" s="40"/>
      <c r="WZW42" s="40"/>
      <c r="WZX42" s="40"/>
      <c r="WZY42" s="40"/>
      <c r="WZZ42" s="40"/>
      <c r="XAA42" s="40"/>
      <c r="XAB42" s="40"/>
      <c r="XAC42" s="40"/>
      <c r="XAD42" s="40"/>
      <c r="XAE42" s="40"/>
      <c r="XAF42" s="40"/>
      <c r="XAG42" s="40"/>
      <c r="XAH42" s="40"/>
      <c r="XAI42" s="40"/>
      <c r="XAJ42" s="40"/>
      <c r="XAK42" s="40"/>
      <c r="XAL42" s="40"/>
      <c r="XAM42" s="40"/>
      <c r="XAN42" s="40"/>
      <c r="XAO42" s="40"/>
      <c r="XAP42" s="40"/>
      <c r="XAQ42" s="40"/>
      <c r="XAR42" s="40"/>
      <c r="XAS42" s="40"/>
      <c r="XAT42" s="40"/>
      <c r="XAU42" s="40"/>
      <c r="XAV42" s="40"/>
      <c r="XAW42" s="40"/>
      <c r="XAX42" s="40"/>
      <c r="XAY42" s="40"/>
      <c r="XAZ42" s="40"/>
      <c r="XBA42" s="40"/>
      <c r="XBB42" s="40"/>
      <c r="XBC42" s="40"/>
      <c r="XBD42" s="40"/>
      <c r="XBE42" s="40"/>
      <c r="XBF42" s="40"/>
      <c r="XBG42" s="40"/>
      <c r="XBH42" s="40"/>
      <c r="XBI42" s="40"/>
      <c r="XBJ42" s="40"/>
      <c r="XBK42" s="40"/>
      <c r="XBL42" s="40"/>
      <c r="XBM42" s="40"/>
      <c r="XBN42" s="40"/>
      <c r="XBO42" s="40"/>
      <c r="XBP42" s="40"/>
      <c r="XBQ42" s="40"/>
      <c r="XBR42" s="40"/>
      <c r="XBS42" s="40"/>
      <c r="XBT42" s="40"/>
      <c r="XBU42" s="40"/>
      <c r="XBV42" s="40"/>
      <c r="XBW42" s="40"/>
      <c r="XBX42" s="40"/>
      <c r="XBY42" s="40"/>
      <c r="XBZ42" s="40"/>
      <c r="XCA42" s="40"/>
      <c r="XCB42" s="40"/>
      <c r="XCC42" s="40"/>
      <c r="XCD42" s="40"/>
      <c r="XCE42" s="40"/>
      <c r="XCF42" s="40"/>
      <c r="XCG42" s="40"/>
      <c r="XCH42" s="40"/>
      <c r="XCI42" s="40"/>
      <c r="XCJ42" s="40"/>
      <c r="XCK42" s="40"/>
      <c r="XCL42" s="40"/>
      <c r="XCM42" s="40"/>
      <c r="XCN42" s="40"/>
      <c r="XCO42" s="40"/>
      <c r="XCP42" s="40"/>
      <c r="XCQ42" s="40"/>
      <c r="XCR42" s="40"/>
      <c r="XCS42" s="40"/>
      <c r="XCT42" s="40"/>
      <c r="XCU42" s="40"/>
      <c r="XCV42" s="40"/>
      <c r="XCW42" s="40"/>
      <c r="XCX42" s="40"/>
      <c r="XCY42" s="40"/>
      <c r="XCZ42" s="40"/>
      <c r="XDA42" s="40"/>
      <c r="XDB42" s="40"/>
      <c r="XDC42" s="40"/>
      <c r="XDD42" s="40"/>
      <c r="XDE42" s="40"/>
      <c r="XDF42" s="40"/>
      <c r="XDG42" s="40"/>
      <c r="XDH42" s="40"/>
      <c r="XDI42" s="40"/>
      <c r="XDJ42" s="40"/>
      <c r="XDK42" s="40"/>
      <c r="XDL42" s="40"/>
      <c r="XDM42" s="40"/>
      <c r="XDN42" s="40"/>
      <c r="XDO42" s="40"/>
      <c r="XDP42" s="40"/>
      <c r="XDQ42" s="40"/>
      <c r="XDR42" s="40"/>
      <c r="XDS42" s="40"/>
      <c r="XDT42" s="40"/>
      <c r="XDU42" s="40"/>
      <c r="XDV42" s="40"/>
      <c r="XDW42" s="40"/>
      <c r="XDX42" s="40"/>
      <c r="XDY42" s="40"/>
      <c r="XDZ42" s="40"/>
      <c r="XEA42" s="40"/>
      <c r="XEB42" s="40"/>
      <c r="XEC42" s="40"/>
      <c r="XED42" s="40"/>
      <c r="XEE42" s="40"/>
      <c r="XEF42" s="40"/>
      <c r="XEG42" s="40"/>
      <c r="XEH42" s="40"/>
      <c r="XEI42" s="40"/>
      <c r="XEJ42" s="40"/>
      <c r="XEK42" s="40"/>
      <c r="XEL42" s="40"/>
      <c r="XEM42" s="40"/>
      <c r="XEN42" s="40"/>
      <c r="XEO42" s="40"/>
      <c r="XEP42" s="40"/>
      <c r="XEQ42" s="40"/>
      <c r="XER42" s="40"/>
      <c r="XES42" s="40"/>
      <c r="XET42" s="40"/>
      <c r="XEU42" s="40"/>
      <c r="XEV42" s="40"/>
      <c r="XEW42" s="40"/>
      <c r="XEX42" s="40"/>
      <c r="XEY42" s="40"/>
      <c r="XEZ42" s="40"/>
      <c r="XFA42" s="40"/>
      <c r="XFB42" s="40"/>
      <c r="XFC42" s="40"/>
      <c r="XFD42" s="40"/>
    </row>
    <row r="43" spans="1:7 16134:16384" x14ac:dyDescent="0.25">
      <c r="A43" s="136"/>
      <c r="WVN43" s="112"/>
      <c r="WVO43" s="112"/>
      <c r="WVP43" s="112"/>
      <c r="WVQ43" s="112"/>
      <c r="WVR43" s="112"/>
      <c r="WVS43" s="112"/>
      <c r="WVT43" s="112"/>
      <c r="WVU43" s="112"/>
      <c r="WVV43" s="112"/>
      <c r="WVW43" s="112"/>
      <c r="WVX43" s="112"/>
      <c r="WVY43" s="112"/>
      <c r="WVZ43" s="112"/>
      <c r="WWA43" s="112"/>
      <c r="WWB43" s="112"/>
      <c r="WWC43" s="112"/>
      <c r="WWD43" s="112"/>
      <c r="WWE43" s="112"/>
      <c r="WWF43" s="112"/>
      <c r="WWG43" s="112"/>
      <c r="WWH43" s="112"/>
      <c r="WWI43" s="112"/>
      <c r="WWJ43" s="112"/>
      <c r="WWK43" s="112"/>
      <c r="WWL43" s="112"/>
      <c r="WWM43" s="112"/>
      <c r="WWN43" s="112"/>
      <c r="WWO43" s="112"/>
      <c r="WWP43" s="112"/>
      <c r="WWQ43" s="112"/>
      <c r="WWR43" s="112"/>
      <c r="WWS43" s="112"/>
      <c r="WWT43" s="112"/>
      <c r="WWU43" s="112"/>
      <c r="WWV43" s="112"/>
      <c r="WWW43" s="112"/>
      <c r="WWX43" s="112"/>
      <c r="WWY43" s="112"/>
      <c r="WWZ43" s="112"/>
      <c r="WXA43" s="112"/>
      <c r="WXB43" s="112"/>
      <c r="WXC43" s="112"/>
      <c r="WXD43" s="112"/>
      <c r="WXE43" s="112"/>
      <c r="WXF43" s="112"/>
      <c r="WXG43" s="112"/>
      <c r="WXH43" s="112"/>
      <c r="WXI43" s="112"/>
      <c r="WXJ43" s="112"/>
      <c r="WXK43" s="112"/>
      <c r="WXL43" s="112"/>
      <c r="WXM43" s="112"/>
      <c r="WXN43" s="112"/>
      <c r="WXO43" s="112"/>
      <c r="WXP43" s="112"/>
      <c r="WXQ43" s="112"/>
      <c r="WXR43" s="112"/>
      <c r="WXS43" s="112"/>
      <c r="WXT43" s="112"/>
      <c r="WXU43" s="112"/>
      <c r="WXV43" s="112"/>
      <c r="WXW43" s="112"/>
      <c r="WXX43" s="112"/>
      <c r="WXY43" s="112"/>
      <c r="WXZ43" s="112"/>
      <c r="WYA43" s="112"/>
      <c r="WYB43" s="112"/>
      <c r="WYC43" s="112"/>
      <c r="WYD43" s="112"/>
      <c r="WYE43" s="112"/>
      <c r="WYF43" s="112"/>
      <c r="WYG43" s="112"/>
      <c r="WYH43" s="112"/>
      <c r="WYI43" s="112"/>
      <c r="WYJ43" s="112"/>
      <c r="WYK43" s="112"/>
      <c r="WYL43" s="112"/>
      <c r="WYM43" s="112"/>
      <c r="WYN43" s="112"/>
      <c r="WYO43" s="112"/>
      <c r="WYP43" s="112"/>
      <c r="WYQ43" s="112"/>
      <c r="WYR43" s="112"/>
      <c r="WYS43" s="112"/>
      <c r="WYT43" s="112"/>
      <c r="WYU43" s="112"/>
      <c r="WYV43" s="112"/>
      <c r="WYW43" s="112"/>
      <c r="WYX43" s="112"/>
      <c r="WYY43" s="112"/>
      <c r="WYZ43" s="112"/>
      <c r="WZA43" s="112"/>
      <c r="WZB43" s="112"/>
      <c r="WZC43" s="112"/>
      <c r="WZD43" s="112"/>
      <c r="WZE43" s="112"/>
      <c r="WZF43" s="112"/>
      <c r="WZG43" s="112"/>
      <c r="WZH43" s="112"/>
      <c r="WZI43" s="112"/>
      <c r="WZJ43" s="112"/>
      <c r="WZK43" s="112"/>
      <c r="WZL43" s="112"/>
      <c r="WZM43" s="112"/>
      <c r="WZN43" s="112"/>
      <c r="WZO43" s="112"/>
      <c r="WZP43" s="112"/>
      <c r="WZQ43" s="112"/>
      <c r="WZR43" s="112"/>
      <c r="WZS43" s="112"/>
      <c r="WZT43" s="112"/>
      <c r="WZU43" s="112"/>
      <c r="WZV43" s="112"/>
      <c r="WZW43" s="112"/>
      <c r="WZX43" s="112"/>
      <c r="WZY43" s="112"/>
      <c r="WZZ43" s="112"/>
      <c r="XAA43" s="112"/>
      <c r="XAB43" s="112"/>
      <c r="XAC43" s="112"/>
      <c r="XAD43" s="112"/>
      <c r="XAE43" s="112"/>
      <c r="XAF43" s="112"/>
      <c r="XAG43" s="112"/>
      <c r="XAH43" s="112"/>
      <c r="XAI43" s="112"/>
      <c r="XAJ43" s="112"/>
      <c r="XAK43" s="112"/>
      <c r="XAL43" s="112"/>
      <c r="XAM43" s="112"/>
      <c r="XAN43" s="112"/>
      <c r="XAO43" s="112"/>
      <c r="XAP43" s="112"/>
      <c r="XAQ43" s="112"/>
      <c r="XAR43" s="112"/>
      <c r="XAS43" s="112"/>
      <c r="XAT43" s="112"/>
      <c r="XAU43" s="112"/>
      <c r="XAV43" s="112"/>
      <c r="XAW43" s="112"/>
      <c r="XAX43" s="112"/>
      <c r="XAY43" s="112"/>
      <c r="XAZ43" s="112"/>
      <c r="XBA43" s="112"/>
      <c r="XBB43" s="112"/>
      <c r="XBC43" s="112"/>
      <c r="XBD43" s="112"/>
      <c r="XBE43" s="112"/>
      <c r="XBF43" s="112"/>
      <c r="XBG43" s="112"/>
      <c r="XBH43" s="112"/>
      <c r="XBI43" s="112"/>
      <c r="XBJ43" s="112"/>
      <c r="XBK43" s="112"/>
      <c r="XBL43" s="112"/>
      <c r="XBM43" s="112"/>
      <c r="XBN43" s="112"/>
      <c r="XBO43" s="112"/>
      <c r="XBP43" s="112"/>
      <c r="XBQ43" s="112"/>
      <c r="XBR43" s="112"/>
      <c r="XBS43" s="112"/>
      <c r="XBT43" s="112"/>
      <c r="XBU43" s="112"/>
      <c r="XBV43" s="112"/>
      <c r="XBW43" s="112"/>
      <c r="XBX43" s="112"/>
      <c r="XBY43" s="112"/>
      <c r="XBZ43" s="112"/>
      <c r="XCA43" s="112"/>
      <c r="XCB43" s="112"/>
      <c r="XCC43" s="112"/>
      <c r="XCD43" s="112"/>
      <c r="XCE43" s="112"/>
      <c r="XCF43" s="112"/>
      <c r="XCG43" s="112"/>
      <c r="XCH43" s="112"/>
      <c r="XCI43" s="112"/>
      <c r="XCJ43" s="112"/>
      <c r="XCK43" s="112"/>
      <c r="XCL43" s="112"/>
      <c r="XCM43" s="112"/>
      <c r="XCN43" s="112"/>
      <c r="XCO43" s="112"/>
      <c r="XCP43" s="112"/>
      <c r="XCQ43" s="112"/>
      <c r="XCR43" s="112"/>
      <c r="XCS43" s="112"/>
      <c r="XCT43" s="112"/>
      <c r="XCU43" s="112"/>
      <c r="XCV43" s="112"/>
      <c r="XCW43" s="112"/>
      <c r="XCX43" s="112"/>
      <c r="XCY43" s="112"/>
      <c r="XCZ43" s="112"/>
      <c r="XDA43" s="112"/>
      <c r="XDB43" s="112"/>
      <c r="XDC43" s="112"/>
      <c r="XDD43" s="112"/>
      <c r="XDE43" s="112"/>
      <c r="XDF43" s="112"/>
      <c r="XDG43" s="112"/>
      <c r="XDH43" s="112"/>
      <c r="XDI43" s="112"/>
      <c r="XDJ43" s="112"/>
      <c r="XDK43" s="112"/>
      <c r="XDL43" s="112"/>
      <c r="XDM43" s="112"/>
      <c r="XDN43" s="112"/>
      <c r="XDO43" s="112"/>
      <c r="XDP43" s="112"/>
      <c r="XDQ43" s="112"/>
      <c r="XDR43" s="112"/>
      <c r="XDS43" s="112"/>
      <c r="XDT43" s="112"/>
      <c r="XDU43" s="112"/>
      <c r="XDV43" s="112"/>
      <c r="XDW43" s="112"/>
      <c r="XDX43" s="112"/>
      <c r="XDY43" s="112"/>
      <c r="XDZ43" s="112"/>
      <c r="XEA43" s="112"/>
      <c r="XEB43" s="112"/>
      <c r="XEC43" s="112"/>
      <c r="XED43" s="112"/>
      <c r="XEE43" s="112"/>
      <c r="XEF43" s="112"/>
      <c r="XEG43" s="112"/>
      <c r="XEH43" s="112"/>
      <c r="XEI43" s="112"/>
      <c r="XEJ43" s="112"/>
      <c r="XEK43" s="112"/>
      <c r="XEL43" s="112"/>
      <c r="XEM43" s="112"/>
      <c r="XEN43" s="112"/>
      <c r="XEO43" s="112"/>
      <c r="XEP43" s="112"/>
      <c r="XEQ43" s="112"/>
      <c r="XER43" s="112"/>
      <c r="XES43" s="112"/>
      <c r="XET43" s="112"/>
      <c r="XEU43" s="112"/>
      <c r="XEV43" s="112"/>
      <c r="XEW43" s="112"/>
      <c r="XEX43" s="112"/>
      <c r="XEY43" s="112"/>
      <c r="XEZ43" s="112"/>
      <c r="XFA43" s="112"/>
      <c r="XFB43" s="112"/>
      <c r="XFC43" s="112"/>
      <c r="XFD43" s="112"/>
    </row>
    <row r="44" spans="1:7 16134:16384" s="40" customFormat="1" ht="15" x14ac:dyDescent="0.25">
      <c r="A44" s="104" t="s">
        <v>74</v>
      </c>
      <c r="B44" s="105"/>
      <c r="C44" s="105"/>
      <c r="D44" s="105"/>
      <c r="E44" s="106"/>
      <c r="F44" s="107"/>
      <c r="WVN44" s="112"/>
      <c r="WVO44" s="112"/>
      <c r="WVP44" s="112"/>
      <c r="WVQ44" s="112"/>
      <c r="WVR44" s="112"/>
      <c r="WVS44" s="112"/>
      <c r="WVT44" s="112"/>
      <c r="WVU44" s="112"/>
      <c r="WVV44" s="112"/>
      <c r="WVW44" s="112"/>
      <c r="WVX44" s="112"/>
      <c r="WVY44" s="112"/>
      <c r="WVZ44" s="112"/>
      <c r="WWA44" s="112"/>
      <c r="WWB44" s="112"/>
      <c r="WWC44" s="112"/>
      <c r="WWD44" s="112"/>
      <c r="WWE44" s="112"/>
      <c r="WWF44" s="112"/>
      <c r="WWG44" s="112"/>
      <c r="WWH44" s="112"/>
      <c r="WWI44" s="112"/>
      <c r="WWJ44" s="112"/>
      <c r="WWK44" s="112"/>
      <c r="WWL44" s="112"/>
      <c r="WWM44" s="112"/>
      <c r="WWN44" s="112"/>
      <c r="WWO44" s="112"/>
      <c r="WWP44" s="112"/>
      <c r="WWQ44" s="112"/>
      <c r="WWR44" s="112"/>
      <c r="WWS44" s="112"/>
      <c r="WWT44" s="112"/>
      <c r="WWU44" s="112"/>
      <c r="WWV44" s="112"/>
      <c r="WWW44" s="112"/>
      <c r="WWX44" s="112"/>
      <c r="WWY44" s="112"/>
      <c r="WWZ44" s="112"/>
      <c r="WXA44" s="112"/>
      <c r="WXB44" s="112"/>
      <c r="WXC44" s="112"/>
      <c r="WXD44" s="112"/>
      <c r="WXE44" s="112"/>
      <c r="WXF44" s="112"/>
      <c r="WXG44" s="112"/>
      <c r="WXH44" s="112"/>
      <c r="WXI44" s="112"/>
      <c r="WXJ44" s="112"/>
      <c r="WXK44" s="112"/>
      <c r="WXL44" s="112"/>
      <c r="WXM44" s="112"/>
      <c r="WXN44" s="112"/>
      <c r="WXO44" s="112"/>
      <c r="WXP44" s="112"/>
      <c r="WXQ44" s="112"/>
      <c r="WXR44" s="112"/>
      <c r="WXS44" s="112"/>
      <c r="WXT44" s="112"/>
      <c r="WXU44" s="112"/>
      <c r="WXV44" s="112"/>
      <c r="WXW44" s="112"/>
      <c r="WXX44" s="112"/>
      <c r="WXY44" s="112"/>
      <c r="WXZ44" s="112"/>
      <c r="WYA44" s="112"/>
      <c r="WYB44" s="112"/>
      <c r="WYC44" s="112"/>
      <c r="WYD44" s="112"/>
      <c r="WYE44" s="112"/>
      <c r="WYF44" s="112"/>
      <c r="WYG44" s="112"/>
      <c r="WYH44" s="112"/>
      <c r="WYI44" s="112"/>
      <c r="WYJ44" s="112"/>
      <c r="WYK44" s="112"/>
      <c r="WYL44" s="112"/>
      <c r="WYM44" s="112"/>
      <c r="WYN44" s="112"/>
      <c r="WYO44" s="112"/>
      <c r="WYP44" s="112"/>
      <c r="WYQ44" s="112"/>
      <c r="WYR44" s="112"/>
      <c r="WYS44" s="112"/>
      <c r="WYT44" s="112"/>
      <c r="WYU44" s="112"/>
      <c r="WYV44" s="112"/>
      <c r="WYW44" s="112"/>
      <c r="WYX44" s="112"/>
      <c r="WYY44" s="112"/>
      <c r="WYZ44" s="112"/>
      <c r="WZA44" s="112"/>
      <c r="WZB44" s="112"/>
      <c r="WZC44" s="112"/>
      <c r="WZD44" s="112"/>
      <c r="WZE44" s="112"/>
      <c r="WZF44" s="112"/>
      <c r="WZG44" s="112"/>
      <c r="WZH44" s="112"/>
      <c r="WZI44" s="112"/>
      <c r="WZJ44" s="112"/>
      <c r="WZK44" s="112"/>
      <c r="WZL44" s="112"/>
      <c r="WZM44" s="112"/>
      <c r="WZN44" s="112"/>
      <c r="WZO44" s="112"/>
      <c r="WZP44" s="112"/>
      <c r="WZQ44" s="112"/>
      <c r="WZR44" s="112"/>
      <c r="WZS44" s="112"/>
      <c r="WZT44" s="112"/>
      <c r="WZU44" s="112"/>
      <c r="WZV44" s="112"/>
      <c r="WZW44" s="112"/>
      <c r="WZX44" s="112"/>
      <c r="WZY44" s="112"/>
      <c r="WZZ44" s="112"/>
      <c r="XAA44" s="112"/>
      <c r="XAB44" s="112"/>
      <c r="XAC44" s="112"/>
      <c r="XAD44" s="112"/>
      <c r="XAE44" s="112"/>
      <c r="XAF44" s="112"/>
      <c r="XAG44" s="112"/>
      <c r="XAH44" s="112"/>
      <c r="XAI44" s="112"/>
      <c r="XAJ44" s="112"/>
      <c r="XAK44" s="112"/>
      <c r="XAL44" s="112"/>
      <c r="XAM44" s="112"/>
      <c r="XAN44" s="112"/>
      <c r="XAO44" s="112"/>
      <c r="XAP44" s="112"/>
      <c r="XAQ44" s="112"/>
      <c r="XAR44" s="112"/>
      <c r="XAS44" s="112"/>
      <c r="XAT44" s="112"/>
      <c r="XAU44" s="112"/>
      <c r="XAV44" s="112"/>
      <c r="XAW44" s="112"/>
      <c r="XAX44" s="112"/>
      <c r="XAY44" s="112"/>
      <c r="XAZ44" s="112"/>
      <c r="XBA44" s="112"/>
      <c r="XBB44" s="112"/>
      <c r="XBC44" s="112"/>
      <c r="XBD44" s="112"/>
      <c r="XBE44" s="112"/>
      <c r="XBF44" s="112"/>
      <c r="XBG44" s="112"/>
      <c r="XBH44" s="112"/>
      <c r="XBI44" s="112"/>
      <c r="XBJ44" s="112"/>
      <c r="XBK44" s="112"/>
      <c r="XBL44" s="112"/>
      <c r="XBM44" s="112"/>
      <c r="XBN44" s="112"/>
      <c r="XBO44" s="112"/>
      <c r="XBP44" s="112"/>
      <c r="XBQ44" s="112"/>
      <c r="XBR44" s="112"/>
      <c r="XBS44" s="112"/>
      <c r="XBT44" s="112"/>
      <c r="XBU44" s="112"/>
      <c r="XBV44" s="112"/>
      <c r="XBW44" s="112"/>
      <c r="XBX44" s="112"/>
      <c r="XBY44" s="112"/>
      <c r="XBZ44" s="112"/>
      <c r="XCA44" s="112"/>
      <c r="XCB44" s="112"/>
      <c r="XCC44" s="112"/>
      <c r="XCD44" s="112"/>
      <c r="XCE44" s="112"/>
      <c r="XCF44" s="112"/>
      <c r="XCG44" s="112"/>
      <c r="XCH44" s="112"/>
      <c r="XCI44" s="112"/>
      <c r="XCJ44" s="112"/>
      <c r="XCK44" s="112"/>
      <c r="XCL44" s="112"/>
      <c r="XCM44" s="112"/>
      <c r="XCN44" s="112"/>
      <c r="XCO44" s="112"/>
      <c r="XCP44" s="112"/>
      <c r="XCQ44" s="112"/>
      <c r="XCR44" s="112"/>
      <c r="XCS44" s="112"/>
      <c r="XCT44" s="112"/>
      <c r="XCU44" s="112"/>
      <c r="XCV44" s="112"/>
      <c r="XCW44" s="112"/>
      <c r="XCX44" s="112"/>
      <c r="XCY44" s="112"/>
      <c r="XCZ44" s="112"/>
      <c r="XDA44" s="112"/>
      <c r="XDB44" s="112"/>
      <c r="XDC44" s="112"/>
      <c r="XDD44" s="112"/>
      <c r="XDE44" s="112"/>
      <c r="XDF44" s="112"/>
      <c r="XDG44" s="112"/>
      <c r="XDH44" s="112"/>
      <c r="XDI44" s="112"/>
      <c r="XDJ44" s="112"/>
      <c r="XDK44" s="112"/>
      <c r="XDL44" s="112"/>
      <c r="XDM44" s="112"/>
      <c r="XDN44" s="112"/>
      <c r="XDO44" s="112"/>
      <c r="XDP44" s="112"/>
      <c r="XDQ44" s="112"/>
      <c r="XDR44" s="112"/>
      <c r="XDS44" s="112"/>
      <c r="XDT44" s="112"/>
      <c r="XDU44" s="112"/>
      <c r="XDV44" s="112"/>
      <c r="XDW44" s="112"/>
      <c r="XDX44" s="112"/>
      <c r="XDY44" s="112"/>
      <c r="XDZ44" s="112"/>
      <c r="XEA44" s="112"/>
      <c r="XEB44" s="112"/>
      <c r="XEC44" s="112"/>
      <c r="XED44" s="112"/>
      <c r="XEE44" s="112"/>
      <c r="XEF44" s="112"/>
      <c r="XEG44" s="112"/>
      <c r="XEH44" s="112"/>
      <c r="XEI44" s="112"/>
      <c r="XEJ44" s="112"/>
      <c r="XEK44" s="112"/>
      <c r="XEL44" s="112"/>
      <c r="XEM44" s="112"/>
      <c r="XEN44" s="112"/>
      <c r="XEO44" s="112"/>
      <c r="XEP44" s="112"/>
      <c r="XEQ44" s="112"/>
      <c r="XER44" s="112"/>
      <c r="XES44" s="112"/>
      <c r="XET44" s="112"/>
      <c r="XEU44" s="112"/>
      <c r="XEV44" s="112"/>
      <c r="XEW44" s="112"/>
      <c r="XEX44" s="112"/>
      <c r="XEY44" s="112"/>
      <c r="XEZ44" s="112"/>
      <c r="XFA44" s="112"/>
      <c r="XFB44" s="112"/>
      <c r="XFC44" s="112"/>
      <c r="XFD44" s="112"/>
    </row>
    <row r="45" spans="1:7 16134:16384" s="112" customFormat="1" ht="20.25" customHeight="1" x14ac:dyDescent="0.2">
      <c r="A45" s="108" t="s">
        <v>54</v>
      </c>
      <c r="B45" s="109" t="s">
        <v>55</v>
      </c>
      <c r="C45" s="109" t="s">
        <v>56</v>
      </c>
      <c r="D45" s="109" t="s">
        <v>57</v>
      </c>
      <c r="E45" s="148" t="s">
        <v>58</v>
      </c>
      <c r="F45" s="111"/>
      <c r="G45" s="111"/>
      <c r="WVN45" s="90"/>
      <c r="WVO45" s="90"/>
      <c r="WVP45" s="90"/>
      <c r="WVQ45" s="90"/>
      <c r="WVR45" s="90"/>
      <c r="WVS45" s="90"/>
      <c r="WVT45" s="90"/>
      <c r="WVU45" s="90"/>
      <c r="WVV45" s="90"/>
      <c r="WVW45" s="90"/>
      <c r="WVX45" s="90"/>
      <c r="WVY45" s="90"/>
      <c r="WVZ45" s="90"/>
      <c r="WWA45" s="90"/>
      <c r="WWB45" s="90"/>
      <c r="WWC45" s="90"/>
      <c r="WWD45" s="90"/>
      <c r="WWE45" s="90"/>
      <c r="WWF45" s="90"/>
      <c r="WWG45" s="90"/>
      <c r="WWH45" s="90"/>
      <c r="WWI45" s="90"/>
      <c r="WWJ45" s="90"/>
      <c r="WWK45" s="90"/>
      <c r="WWL45" s="90"/>
      <c r="WWM45" s="90"/>
      <c r="WWN45" s="90"/>
      <c r="WWO45" s="90"/>
      <c r="WWP45" s="90"/>
      <c r="WWQ45" s="90"/>
      <c r="WWR45" s="90"/>
      <c r="WWS45" s="90"/>
      <c r="WWT45" s="90"/>
      <c r="WWU45" s="90"/>
      <c r="WWV45" s="90"/>
      <c r="WWW45" s="90"/>
      <c r="WWX45" s="90"/>
      <c r="WWY45" s="90"/>
      <c r="WWZ45" s="90"/>
      <c r="WXA45" s="90"/>
      <c r="WXB45" s="90"/>
      <c r="WXC45" s="90"/>
      <c r="WXD45" s="90"/>
      <c r="WXE45" s="90"/>
      <c r="WXF45" s="90"/>
      <c r="WXG45" s="90"/>
      <c r="WXH45" s="90"/>
      <c r="WXI45" s="90"/>
      <c r="WXJ45" s="90"/>
      <c r="WXK45" s="90"/>
      <c r="WXL45" s="90"/>
      <c r="WXM45" s="90"/>
      <c r="WXN45" s="90"/>
      <c r="WXO45" s="90"/>
      <c r="WXP45" s="90"/>
      <c r="WXQ45" s="90"/>
      <c r="WXR45" s="90"/>
      <c r="WXS45" s="90"/>
      <c r="WXT45" s="90"/>
      <c r="WXU45" s="90"/>
      <c r="WXV45" s="90"/>
      <c r="WXW45" s="90"/>
      <c r="WXX45" s="90"/>
      <c r="WXY45" s="90"/>
      <c r="WXZ45" s="90"/>
      <c r="WYA45" s="90"/>
      <c r="WYB45" s="90"/>
      <c r="WYC45" s="90"/>
      <c r="WYD45" s="90"/>
      <c r="WYE45" s="90"/>
      <c r="WYF45" s="90"/>
      <c r="WYG45" s="90"/>
      <c r="WYH45" s="90"/>
      <c r="WYI45" s="90"/>
      <c r="WYJ45" s="90"/>
      <c r="WYK45" s="90"/>
      <c r="WYL45" s="90"/>
      <c r="WYM45" s="90"/>
      <c r="WYN45" s="90"/>
      <c r="WYO45" s="90"/>
      <c r="WYP45" s="90"/>
      <c r="WYQ45" s="90"/>
      <c r="WYR45" s="90"/>
      <c r="WYS45" s="90"/>
      <c r="WYT45" s="90"/>
      <c r="WYU45" s="90"/>
      <c r="WYV45" s="90"/>
      <c r="WYW45" s="90"/>
      <c r="WYX45" s="90"/>
      <c r="WYY45" s="90"/>
      <c r="WYZ45" s="90"/>
      <c r="WZA45" s="90"/>
      <c r="WZB45" s="90"/>
      <c r="WZC45" s="90"/>
      <c r="WZD45" s="90"/>
      <c r="WZE45" s="90"/>
      <c r="WZF45" s="90"/>
      <c r="WZG45" s="90"/>
      <c r="WZH45" s="90"/>
      <c r="WZI45" s="90"/>
      <c r="WZJ45" s="90"/>
      <c r="WZK45" s="90"/>
      <c r="WZL45" s="90"/>
      <c r="WZM45" s="90"/>
      <c r="WZN45" s="90"/>
      <c r="WZO45" s="90"/>
      <c r="WZP45" s="90"/>
      <c r="WZQ45" s="90"/>
      <c r="WZR45" s="90"/>
      <c r="WZS45" s="90"/>
      <c r="WZT45" s="90"/>
      <c r="WZU45" s="90"/>
      <c r="WZV45" s="90"/>
      <c r="WZW45" s="90"/>
      <c r="WZX45" s="90"/>
      <c r="WZY45" s="90"/>
      <c r="WZZ45" s="90"/>
      <c r="XAA45" s="90"/>
      <c r="XAB45" s="90"/>
      <c r="XAC45" s="90"/>
      <c r="XAD45" s="90"/>
      <c r="XAE45" s="90"/>
      <c r="XAF45" s="90"/>
      <c r="XAG45" s="90"/>
      <c r="XAH45" s="90"/>
      <c r="XAI45" s="90"/>
      <c r="XAJ45" s="90"/>
      <c r="XAK45" s="90"/>
      <c r="XAL45" s="90"/>
      <c r="XAM45" s="90"/>
      <c r="XAN45" s="90"/>
      <c r="XAO45" s="90"/>
      <c r="XAP45" s="90"/>
      <c r="XAQ45" s="90"/>
      <c r="XAR45" s="90"/>
      <c r="XAS45" s="90"/>
      <c r="XAT45" s="90"/>
      <c r="XAU45" s="90"/>
      <c r="XAV45" s="90"/>
      <c r="XAW45" s="90"/>
      <c r="XAX45" s="90"/>
      <c r="XAY45" s="90"/>
      <c r="XAZ45" s="90"/>
      <c r="XBA45" s="90"/>
      <c r="XBB45" s="90"/>
      <c r="XBC45" s="90"/>
      <c r="XBD45" s="90"/>
      <c r="XBE45" s="90"/>
      <c r="XBF45" s="90"/>
      <c r="XBG45" s="90"/>
      <c r="XBH45" s="90"/>
      <c r="XBI45" s="90"/>
      <c r="XBJ45" s="90"/>
      <c r="XBK45" s="90"/>
      <c r="XBL45" s="90"/>
      <c r="XBM45" s="90"/>
      <c r="XBN45" s="90"/>
      <c r="XBO45" s="90"/>
      <c r="XBP45" s="90"/>
      <c r="XBQ45" s="90"/>
      <c r="XBR45" s="90"/>
      <c r="XBS45" s="90"/>
      <c r="XBT45" s="90"/>
      <c r="XBU45" s="90"/>
      <c r="XBV45" s="90"/>
      <c r="XBW45" s="90"/>
      <c r="XBX45" s="90"/>
      <c r="XBY45" s="90"/>
      <c r="XBZ45" s="90"/>
      <c r="XCA45" s="90"/>
      <c r="XCB45" s="90"/>
      <c r="XCC45" s="90"/>
      <c r="XCD45" s="90"/>
      <c r="XCE45" s="90"/>
      <c r="XCF45" s="90"/>
      <c r="XCG45" s="90"/>
      <c r="XCH45" s="90"/>
      <c r="XCI45" s="90"/>
      <c r="XCJ45" s="90"/>
      <c r="XCK45" s="90"/>
      <c r="XCL45" s="90"/>
      <c r="XCM45" s="90"/>
      <c r="XCN45" s="90"/>
      <c r="XCO45" s="90"/>
      <c r="XCP45" s="90"/>
      <c r="XCQ45" s="90"/>
      <c r="XCR45" s="90"/>
      <c r="XCS45" s="90"/>
      <c r="XCT45" s="90"/>
      <c r="XCU45" s="90"/>
      <c r="XCV45" s="90"/>
      <c r="XCW45" s="90"/>
      <c r="XCX45" s="90"/>
      <c r="XCY45" s="90"/>
      <c r="XCZ45" s="90"/>
      <c r="XDA45" s="90"/>
      <c r="XDB45" s="90"/>
      <c r="XDC45" s="90"/>
      <c r="XDD45" s="90"/>
      <c r="XDE45" s="90"/>
      <c r="XDF45" s="90"/>
      <c r="XDG45" s="90"/>
      <c r="XDH45" s="90"/>
      <c r="XDI45" s="90"/>
      <c r="XDJ45" s="90"/>
      <c r="XDK45" s="90"/>
      <c r="XDL45" s="90"/>
      <c r="XDM45" s="90"/>
      <c r="XDN45" s="90"/>
      <c r="XDO45" s="90"/>
      <c r="XDP45" s="90"/>
      <c r="XDQ45" s="90"/>
      <c r="XDR45" s="90"/>
      <c r="XDS45" s="90"/>
      <c r="XDT45" s="90"/>
      <c r="XDU45" s="90"/>
      <c r="XDV45" s="90"/>
      <c r="XDW45" s="90"/>
      <c r="XDX45" s="90"/>
      <c r="XDY45" s="90"/>
      <c r="XDZ45" s="90"/>
      <c r="XEA45" s="90"/>
      <c r="XEB45" s="90"/>
      <c r="XEC45" s="90"/>
      <c r="XED45" s="90"/>
      <c r="XEE45" s="90"/>
      <c r="XEF45" s="90"/>
      <c r="XEG45" s="90"/>
      <c r="XEH45" s="90"/>
      <c r="XEI45" s="90"/>
      <c r="XEJ45" s="90"/>
      <c r="XEK45" s="90"/>
      <c r="XEL45" s="90"/>
      <c r="XEM45" s="90"/>
      <c r="XEN45" s="90"/>
      <c r="XEO45" s="90"/>
      <c r="XEP45" s="90"/>
      <c r="XEQ45" s="90"/>
      <c r="XER45" s="90"/>
      <c r="XES45" s="90"/>
      <c r="XET45" s="90"/>
      <c r="XEU45" s="90"/>
      <c r="XEV45" s="90"/>
      <c r="XEW45" s="90"/>
      <c r="XEX45" s="90"/>
      <c r="XEY45" s="90"/>
      <c r="XEZ45" s="90"/>
      <c r="XFA45" s="90"/>
      <c r="XFB45" s="90"/>
      <c r="XFC45" s="90"/>
      <c r="XFD45" s="90"/>
    </row>
    <row r="46" spans="1:7 16134:16384" s="112" customFormat="1" ht="14.25" customHeight="1" x14ac:dyDescent="0.2">
      <c r="A46" s="114">
        <v>67</v>
      </c>
      <c r="B46" s="114" t="s">
        <v>75</v>
      </c>
      <c r="C46" s="115">
        <f>+C47</f>
        <v>1828575</v>
      </c>
      <c r="D46" s="115">
        <f>+D47</f>
        <v>757335.68</v>
      </c>
      <c r="E46" s="116">
        <f>IFERROR(D46/C46,0)</f>
        <v>0.41416714107980263</v>
      </c>
      <c r="F46" s="111"/>
      <c r="G46" s="111"/>
      <c r="WVN46" s="90"/>
      <c r="WVO46" s="90"/>
      <c r="WVP46" s="90"/>
      <c r="WVQ46" s="90"/>
      <c r="WVR46" s="90"/>
      <c r="WVS46" s="90"/>
      <c r="WVT46" s="90"/>
      <c r="WVU46" s="90"/>
      <c r="WVV46" s="90"/>
      <c r="WVW46" s="90"/>
      <c r="WVX46" s="90"/>
      <c r="WVY46" s="90"/>
      <c r="WVZ46" s="90"/>
      <c r="WWA46" s="90"/>
      <c r="WWB46" s="90"/>
      <c r="WWC46" s="90"/>
      <c r="WWD46" s="90"/>
      <c r="WWE46" s="90"/>
      <c r="WWF46" s="90"/>
      <c r="WWG46" s="90"/>
      <c r="WWH46" s="90"/>
      <c r="WWI46" s="90"/>
      <c r="WWJ46" s="90"/>
      <c r="WWK46" s="90"/>
      <c r="WWL46" s="90"/>
      <c r="WWM46" s="90"/>
      <c r="WWN46" s="90"/>
      <c r="WWO46" s="90"/>
      <c r="WWP46" s="90"/>
      <c r="WWQ46" s="90"/>
      <c r="WWR46" s="90"/>
      <c r="WWS46" s="90"/>
      <c r="WWT46" s="90"/>
      <c r="WWU46" s="90"/>
      <c r="WWV46" s="90"/>
      <c r="WWW46" s="90"/>
      <c r="WWX46" s="90"/>
      <c r="WWY46" s="90"/>
      <c r="WWZ46" s="90"/>
      <c r="WXA46" s="90"/>
      <c r="WXB46" s="90"/>
      <c r="WXC46" s="90"/>
      <c r="WXD46" s="90"/>
      <c r="WXE46" s="90"/>
      <c r="WXF46" s="90"/>
      <c r="WXG46" s="90"/>
      <c r="WXH46" s="90"/>
      <c r="WXI46" s="90"/>
      <c r="WXJ46" s="90"/>
      <c r="WXK46" s="90"/>
      <c r="WXL46" s="90"/>
      <c r="WXM46" s="90"/>
      <c r="WXN46" s="90"/>
      <c r="WXO46" s="90"/>
      <c r="WXP46" s="90"/>
      <c r="WXQ46" s="90"/>
      <c r="WXR46" s="90"/>
      <c r="WXS46" s="90"/>
      <c r="WXT46" s="90"/>
      <c r="WXU46" s="90"/>
      <c r="WXV46" s="90"/>
      <c r="WXW46" s="90"/>
      <c r="WXX46" s="90"/>
      <c r="WXY46" s="90"/>
      <c r="WXZ46" s="90"/>
      <c r="WYA46" s="90"/>
      <c r="WYB46" s="90"/>
      <c r="WYC46" s="90"/>
      <c r="WYD46" s="90"/>
      <c r="WYE46" s="90"/>
      <c r="WYF46" s="90"/>
      <c r="WYG46" s="90"/>
      <c r="WYH46" s="90"/>
      <c r="WYI46" s="90"/>
      <c r="WYJ46" s="90"/>
      <c r="WYK46" s="90"/>
      <c r="WYL46" s="90"/>
      <c r="WYM46" s="90"/>
      <c r="WYN46" s="90"/>
      <c r="WYO46" s="90"/>
      <c r="WYP46" s="90"/>
      <c r="WYQ46" s="90"/>
      <c r="WYR46" s="90"/>
      <c r="WYS46" s="90"/>
      <c r="WYT46" s="90"/>
      <c r="WYU46" s="90"/>
      <c r="WYV46" s="90"/>
      <c r="WYW46" s="90"/>
      <c r="WYX46" s="90"/>
      <c r="WYY46" s="90"/>
      <c r="WYZ46" s="90"/>
      <c r="WZA46" s="90"/>
      <c r="WZB46" s="90"/>
      <c r="WZC46" s="90"/>
      <c r="WZD46" s="90"/>
      <c r="WZE46" s="90"/>
      <c r="WZF46" s="90"/>
      <c r="WZG46" s="90"/>
      <c r="WZH46" s="90"/>
      <c r="WZI46" s="90"/>
      <c r="WZJ46" s="90"/>
      <c r="WZK46" s="90"/>
      <c r="WZL46" s="90"/>
      <c r="WZM46" s="90"/>
      <c r="WZN46" s="90"/>
      <c r="WZO46" s="90"/>
      <c r="WZP46" s="90"/>
      <c r="WZQ46" s="90"/>
      <c r="WZR46" s="90"/>
      <c r="WZS46" s="90"/>
      <c r="WZT46" s="90"/>
      <c r="WZU46" s="90"/>
      <c r="WZV46" s="90"/>
      <c r="WZW46" s="90"/>
      <c r="WZX46" s="90"/>
      <c r="WZY46" s="90"/>
      <c r="WZZ46" s="90"/>
      <c r="XAA46" s="90"/>
      <c r="XAB46" s="90"/>
      <c r="XAC46" s="90"/>
      <c r="XAD46" s="90"/>
      <c r="XAE46" s="90"/>
      <c r="XAF46" s="90"/>
      <c r="XAG46" s="90"/>
      <c r="XAH46" s="90"/>
      <c r="XAI46" s="90"/>
      <c r="XAJ46" s="90"/>
      <c r="XAK46" s="90"/>
      <c r="XAL46" s="90"/>
      <c r="XAM46" s="90"/>
      <c r="XAN46" s="90"/>
      <c r="XAO46" s="90"/>
      <c r="XAP46" s="90"/>
      <c r="XAQ46" s="90"/>
      <c r="XAR46" s="90"/>
      <c r="XAS46" s="90"/>
      <c r="XAT46" s="90"/>
      <c r="XAU46" s="90"/>
      <c r="XAV46" s="90"/>
      <c r="XAW46" s="90"/>
      <c r="XAX46" s="90"/>
      <c r="XAY46" s="90"/>
      <c r="XAZ46" s="90"/>
      <c r="XBA46" s="90"/>
      <c r="XBB46" s="90"/>
      <c r="XBC46" s="90"/>
      <c r="XBD46" s="90"/>
      <c r="XBE46" s="90"/>
      <c r="XBF46" s="90"/>
      <c r="XBG46" s="90"/>
      <c r="XBH46" s="90"/>
      <c r="XBI46" s="90"/>
      <c r="XBJ46" s="90"/>
      <c r="XBK46" s="90"/>
      <c r="XBL46" s="90"/>
      <c r="XBM46" s="90"/>
      <c r="XBN46" s="90"/>
      <c r="XBO46" s="90"/>
      <c r="XBP46" s="90"/>
      <c r="XBQ46" s="90"/>
      <c r="XBR46" s="90"/>
      <c r="XBS46" s="90"/>
      <c r="XBT46" s="90"/>
      <c r="XBU46" s="90"/>
      <c r="XBV46" s="90"/>
      <c r="XBW46" s="90"/>
      <c r="XBX46" s="90"/>
      <c r="XBY46" s="90"/>
      <c r="XBZ46" s="90"/>
      <c r="XCA46" s="90"/>
      <c r="XCB46" s="90"/>
      <c r="XCC46" s="90"/>
      <c r="XCD46" s="90"/>
      <c r="XCE46" s="90"/>
      <c r="XCF46" s="90"/>
      <c r="XCG46" s="90"/>
      <c r="XCH46" s="90"/>
      <c r="XCI46" s="90"/>
      <c r="XCJ46" s="90"/>
      <c r="XCK46" s="90"/>
      <c r="XCL46" s="90"/>
      <c r="XCM46" s="90"/>
      <c r="XCN46" s="90"/>
      <c r="XCO46" s="90"/>
      <c r="XCP46" s="90"/>
      <c r="XCQ46" s="90"/>
      <c r="XCR46" s="90"/>
      <c r="XCS46" s="90"/>
      <c r="XCT46" s="90"/>
      <c r="XCU46" s="90"/>
      <c r="XCV46" s="90"/>
      <c r="XCW46" s="90"/>
      <c r="XCX46" s="90"/>
      <c r="XCY46" s="90"/>
      <c r="XCZ46" s="90"/>
      <c r="XDA46" s="90"/>
      <c r="XDB46" s="90"/>
      <c r="XDC46" s="90"/>
      <c r="XDD46" s="90"/>
      <c r="XDE46" s="90"/>
      <c r="XDF46" s="90"/>
      <c r="XDG46" s="90"/>
      <c r="XDH46" s="90"/>
      <c r="XDI46" s="90"/>
      <c r="XDJ46" s="90"/>
      <c r="XDK46" s="90"/>
      <c r="XDL46" s="90"/>
      <c r="XDM46" s="90"/>
      <c r="XDN46" s="90"/>
      <c r="XDO46" s="90"/>
      <c r="XDP46" s="90"/>
      <c r="XDQ46" s="90"/>
      <c r="XDR46" s="90"/>
      <c r="XDS46" s="90"/>
      <c r="XDT46" s="90"/>
      <c r="XDU46" s="90"/>
      <c r="XDV46" s="90"/>
      <c r="XDW46" s="90"/>
      <c r="XDX46" s="90"/>
      <c r="XDY46" s="90"/>
      <c r="XDZ46" s="90"/>
      <c r="XEA46" s="90"/>
      <c r="XEB46" s="90"/>
      <c r="XEC46" s="90"/>
      <c r="XED46" s="90"/>
      <c r="XEE46" s="90"/>
      <c r="XEF46" s="90"/>
      <c r="XEG46" s="90"/>
      <c r="XEH46" s="90"/>
      <c r="XEI46" s="90"/>
      <c r="XEJ46" s="90"/>
      <c r="XEK46" s="90"/>
      <c r="XEL46" s="90"/>
      <c r="XEM46" s="90"/>
      <c r="XEN46" s="90"/>
      <c r="XEO46" s="90"/>
      <c r="XEP46" s="90"/>
      <c r="XEQ46" s="90"/>
      <c r="XER46" s="90"/>
      <c r="XES46" s="90"/>
      <c r="XET46" s="90"/>
      <c r="XEU46" s="90"/>
      <c r="XEV46" s="90"/>
      <c r="XEW46" s="90"/>
      <c r="XEX46" s="90"/>
      <c r="XEY46" s="90"/>
      <c r="XEZ46" s="90"/>
      <c r="XFA46" s="90"/>
      <c r="XFB46" s="90"/>
      <c r="XFC46" s="90"/>
      <c r="XFD46" s="90"/>
    </row>
    <row r="47" spans="1:7 16134:16384" ht="35.25" customHeight="1" x14ac:dyDescent="0.25">
      <c r="A47" s="117">
        <v>671</v>
      </c>
      <c r="B47" s="118" t="s">
        <v>76</v>
      </c>
      <c r="C47" s="119">
        <f>SUM(C48:C49)</f>
        <v>1828575</v>
      </c>
      <c r="D47" s="119">
        <f>SUM(D48:D49)</f>
        <v>757335.68</v>
      </c>
      <c r="E47" s="120">
        <f>IFERROR(D47/C47,0)</f>
        <v>0.41416714107980263</v>
      </c>
      <c r="WVN47" s="40"/>
      <c r="WVO47" s="40"/>
      <c r="WVP47" s="40"/>
      <c r="WVQ47" s="40"/>
      <c r="WVR47" s="40"/>
      <c r="WVS47" s="40"/>
      <c r="WVT47" s="40"/>
      <c r="WVU47" s="40"/>
      <c r="WVV47" s="40"/>
      <c r="WVW47" s="40"/>
      <c r="WVX47" s="40"/>
      <c r="WVY47" s="40"/>
      <c r="WVZ47" s="40"/>
      <c r="WWA47" s="40"/>
      <c r="WWB47" s="40"/>
      <c r="WWC47" s="40"/>
      <c r="WWD47" s="40"/>
      <c r="WWE47" s="40"/>
      <c r="WWF47" s="40"/>
      <c r="WWG47" s="40"/>
      <c r="WWH47" s="40"/>
      <c r="WWI47" s="40"/>
      <c r="WWJ47" s="40"/>
      <c r="WWK47" s="40"/>
      <c r="WWL47" s="40"/>
      <c r="WWM47" s="40"/>
      <c r="WWN47" s="40"/>
      <c r="WWO47" s="40"/>
      <c r="WWP47" s="40"/>
      <c r="WWQ47" s="40"/>
      <c r="WWR47" s="40"/>
      <c r="WWS47" s="40"/>
      <c r="WWT47" s="40"/>
      <c r="WWU47" s="40"/>
      <c r="WWV47" s="40"/>
      <c r="WWW47" s="40"/>
      <c r="WWX47" s="40"/>
      <c r="WWY47" s="40"/>
      <c r="WWZ47" s="40"/>
      <c r="WXA47" s="40"/>
      <c r="WXB47" s="40"/>
      <c r="WXC47" s="40"/>
      <c r="WXD47" s="40"/>
      <c r="WXE47" s="40"/>
      <c r="WXF47" s="40"/>
      <c r="WXG47" s="40"/>
      <c r="WXH47" s="40"/>
      <c r="WXI47" s="40"/>
      <c r="WXJ47" s="40"/>
      <c r="WXK47" s="40"/>
      <c r="WXL47" s="40"/>
      <c r="WXM47" s="40"/>
      <c r="WXN47" s="40"/>
      <c r="WXO47" s="40"/>
      <c r="WXP47" s="40"/>
      <c r="WXQ47" s="40"/>
      <c r="WXR47" s="40"/>
      <c r="WXS47" s="40"/>
      <c r="WXT47" s="40"/>
      <c r="WXU47" s="40"/>
      <c r="WXV47" s="40"/>
      <c r="WXW47" s="40"/>
      <c r="WXX47" s="40"/>
      <c r="WXY47" s="40"/>
      <c r="WXZ47" s="40"/>
      <c r="WYA47" s="40"/>
      <c r="WYB47" s="40"/>
      <c r="WYC47" s="40"/>
      <c r="WYD47" s="40"/>
      <c r="WYE47" s="40"/>
      <c r="WYF47" s="40"/>
      <c r="WYG47" s="40"/>
      <c r="WYH47" s="40"/>
      <c r="WYI47" s="40"/>
      <c r="WYJ47" s="40"/>
      <c r="WYK47" s="40"/>
      <c r="WYL47" s="40"/>
      <c r="WYM47" s="40"/>
      <c r="WYN47" s="40"/>
      <c r="WYO47" s="40"/>
      <c r="WYP47" s="40"/>
      <c r="WYQ47" s="40"/>
      <c r="WYR47" s="40"/>
      <c r="WYS47" s="40"/>
      <c r="WYT47" s="40"/>
      <c r="WYU47" s="40"/>
      <c r="WYV47" s="40"/>
      <c r="WYW47" s="40"/>
      <c r="WYX47" s="40"/>
      <c r="WYY47" s="40"/>
      <c r="WYZ47" s="40"/>
      <c r="WZA47" s="40"/>
      <c r="WZB47" s="40"/>
      <c r="WZC47" s="40"/>
      <c r="WZD47" s="40"/>
      <c r="WZE47" s="40"/>
      <c r="WZF47" s="40"/>
      <c r="WZG47" s="40"/>
      <c r="WZH47" s="40"/>
      <c r="WZI47" s="40"/>
      <c r="WZJ47" s="40"/>
      <c r="WZK47" s="40"/>
      <c r="WZL47" s="40"/>
      <c r="WZM47" s="40"/>
      <c r="WZN47" s="40"/>
      <c r="WZO47" s="40"/>
      <c r="WZP47" s="40"/>
      <c r="WZQ47" s="40"/>
      <c r="WZR47" s="40"/>
      <c r="WZS47" s="40"/>
      <c r="WZT47" s="40"/>
      <c r="WZU47" s="40"/>
      <c r="WZV47" s="40"/>
      <c r="WZW47" s="40"/>
      <c r="WZX47" s="40"/>
      <c r="WZY47" s="40"/>
      <c r="WZZ47" s="40"/>
      <c r="XAA47" s="40"/>
      <c r="XAB47" s="40"/>
      <c r="XAC47" s="40"/>
      <c r="XAD47" s="40"/>
      <c r="XAE47" s="40"/>
      <c r="XAF47" s="40"/>
      <c r="XAG47" s="40"/>
      <c r="XAH47" s="40"/>
      <c r="XAI47" s="40"/>
      <c r="XAJ47" s="40"/>
      <c r="XAK47" s="40"/>
      <c r="XAL47" s="40"/>
      <c r="XAM47" s="40"/>
      <c r="XAN47" s="40"/>
      <c r="XAO47" s="40"/>
      <c r="XAP47" s="40"/>
      <c r="XAQ47" s="40"/>
      <c r="XAR47" s="40"/>
      <c r="XAS47" s="40"/>
      <c r="XAT47" s="40"/>
      <c r="XAU47" s="40"/>
      <c r="XAV47" s="40"/>
      <c r="XAW47" s="40"/>
      <c r="XAX47" s="40"/>
      <c r="XAY47" s="40"/>
      <c r="XAZ47" s="40"/>
      <c r="XBA47" s="40"/>
      <c r="XBB47" s="40"/>
      <c r="XBC47" s="40"/>
      <c r="XBD47" s="40"/>
      <c r="XBE47" s="40"/>
      <c r="XBF47" s="40"/>
      <c r="XBG47" s="40"/>
      <c r="XBH47" s="40"/>
      <c r="XBI47" s="40"/>
      <c r="XBJ47" s="40"/>
      <c r="XBK47" s="40"/>
      <c r="XBL47" s="40"/>
      <c r="XBM47" s="40"/>
      <c r="XBN47" s="40"/>
      <c r="XBO47" s="40"/>
      <c r="XBP47" s="40"/>
      <c r="XBQ47" s="40"/>
      <c r="XBR47" s="40"/>
      <c r="XBS47" s="40"/>
      <c r="XBT47" s="40"/>
      <c r="XBU47" s="40"/>
      <c r="XBV47" s="40"/>
      <c r="XBW47" s="40"/>
      <c r="XBX47" s="40"/>
      <c r="XBY47" s="40"/>
      <c r="XBZ47" s="40"/>
      <c r="XCA47" s="40"/>
      <c r="XCB47" s="40"/>
      <c r="XCC47" s="40"/>
      <c r="XCD47" s="40"/>
      <c r="XCE47" s="40"/>
      <c r="XCF47" s="40"/>
      <c r="XCG47" s="40"/>
      <c r="XCH47" s="40"/>
      <c r="XCI47" s="40"/>
      <c r="XCJ47" s="40"/>
      <c r="XCK47" s="40"/>
      <c r="XCL47" s="40"/>
      <c r="XCM47" s="40"/>
      <c r="XCN47" s="40"/>
      <c r="XCO47" s="40"/>
      <c r="XCP47" s="40"/>
      <c r="XCQ47" s="40"/>
      <c r="XCR47" s="40"/>
      <c r="XCS47" s="40"/>
      <c r="XCT47" s="40"/>
      <c r="XCU47" s="40"/>
      <c r="XCV47" s="40"/>
      <c r="XCW47" s="40"/>
      <c r="XCX47" s="40"/>
      <c r="XCY47" s="40"/>
      <c r="XCZ47" s="40"/>
      <c r="XDA47" s="40"/>
      <c r="XDB47" s="40"/>
      <c r="XDC47" s="40"/>
      <c r="XDD47" s="40"/>
      <c r="XDE47" s="40"/>
      <c r="XDF47" s="40"/>
      <c r="XDG47" s="40"/>
      <c r="XDH47" s="40"/>
      <c r="XDI47" s="40"/>
      <c r="XDJ47" s="40"/>
      <c r="XDK47" s="40"/>
      <c r="XDL47" s="40"/>
      <c r="XDM47" s="40"/>
      <c r="XDN47" s="40"/>
      <c r="XDO47" s="40"/>
      <c r="XDP47" s="40"/>
      <c r="XDQ47" s="40"/>
      <c r="XDR47" s="40"/>
      <c r="XDS47" s="40"/>
      <c r="XDT47" s="40"/>
      <c r="XDU47" s="40"/>
      <c r="XDV47" s="40"/>
      <c r="XDW47" s="40"/>
      <c r="XDX47" s="40"/>
      <c r="XDY47" s="40"/>
      <c r="XDZ47" s="40"/>
      <c r="XEA47" s="40"/>
      <c r="XEB47" s="40"/>
      <c r="XEC47" s="40"/>
      <c r="XED47" s="40"/>
      <c r="XEE47" s="40"/>
      <c r="XEF47" s="40"/>
      <c r="XEG47" s="40"/>
      <c r="XEH47" s="40"/>
      <c r="XEI47" s="40"/>
      <c r="XEJ47" s="40"/>
      <c r="XEK47" s="40"/>
      <c r="XEL47" s="40"/>
      <c r="XEM47" s="40"/>
      <c r="XEN47" s="40"/>
      <c r="XEO47" s="40"/>
      <c r="XEP47" s="40"/>
      <c r="XEQ47" s="40"/>
      <c r="XER47" s="40"/>
      <c r="XES47" s="40"/>
      <c r="XET47" s="40"/>
      <c r="XEU47" s="40"/>
      <c r="XEV47" s="40"/>
      <c r="XEW47" s="40"/>
      <c r="XEX47" s="40"/>
      <c r="XEY47" s="40"/>
      <c r="XEZ47" s="40"/>
      <c r="XFA47" s="40"/>
      <c r="XFB47" s="40"/>
      <c r="XFC47" s="40"/>
      <c r="XFD47" s="40"/>
    </row>
    <row r="48" spans="1:7 16134:16384" s="126" customFormat="1" ht="14.25" customHeight="1" x14ac:dyDescent="0.2">
      <c r="A48" s="121">
        <v>6711</v>
      </c>
      <c r="B48" s="122" t="s">
        <v>77</v>
      </c>
      <c r="C48" s="123">
        <v>1759825</v>
      </c>
      <c r="D48" s="123">
        <v>757335.68</v>
      </c>
      <c r="E48" s="124">
        <f>IFERROR(D48/C48,0)</f>
        <v>0.430347153836319</v>
      </c>
      <c r="F48" s="125"/>
      <c r="G48" s="125"/>
      <c r="WVN48" s="112"/>
      <c r="WVO48" s="112"/>
      <c r="WVP48" s="112"/>
      <c r="WVQ48" s="112"/>
      <c r="WVR48" s="112"/>
      <c r="WVS48" s="112"/>
      <c r="WVT48" s="112"/>
      <c r="WVU48" s="112"/>
      <c r="WVV48" s="112"/>
      <c r="WVW48" s="112"/>
      <c r="WVX48" s="112"/>
      <c r="WVY48" s="112"/>
      <c r="WVZ48" s="112"/>
      <c r="WWA48" s="112"/>
      <c r="WWB48" s="112"/>
      <c r="WWC48" s="112"/>
      <c r="WWD48" s="112"/>
      <c r="WWE48" s="112"/>
      <c r="WWF48" s="112"/>
      <c r="WWG48" s="112"/>
      <c r="WWH48" s="112"/>
      <c r="WWI48" s="112"/>
      <c r="WWJ48" s="112"/>
      <c r="WWK48" s="112"/>
      <c r="WWL48" s="112"/>
      <c r="WWM48" s="112"/>
      <c r="WWN48" s="112"/>
      <c r="WWO48" s="112"/>
      <c r="WWP48" s="112"/>
      <c r="WWQ48" s="112"/>
      <c r="WWR48" s="112"/>
      <c r="WWS48" s="112"/>
      <c r="WWT48" s="112"/>
      <c r="WWU48" s="112"/>
      <c r="WWV48" s="112"/>
      <c r="WWW48" s="112"/>
      <c r="WWX48" s="112"/>
      <c r="WWY48" s="112"/>
      <c r="WWZ48" s="112"/>
      <c r="WXA48" s="112"/>
      <c r="WXB48" s="112"/>
      <c r="WXC48" s="112"/>
      <c r="WXD48" s="112"/>
      <c r="WXE48" s="112"/>
      <c r="WXF48" s="112"/>
      <c r="WXG48" s="112"/>
      <c r="WXH48" s="112"/>
      <c r="WXI48" s="112"/>
      <c r="WXJ48" s="112"/>
      <c r="WXK48" s="112"/>
      <c r="WXL48" s="112"/>
      <c r="WXM48" s="112"/>
      <c r="WXN48" s="112"/>
      <c r="WXO48" s="112"/>
      <c r="WXP48" s="112"/>
      <c r="WXQ48" s="112"/>
      <c r="WXR48" s="112"/>
      <c r="WXS48" s="112"/>
      <c r="WXT48" s="112"/>
      <c r="WXU48" s="112"/>
      <c r="WXV48" s="112"/>
      <c r="WXW48" s="112"/>
      <c r="WXX48" s="112"/>
      <c r="WXY48" s="112"/>
      <c r="WXZ48" s="112"/>
      <c r="WYA48" s="112"/>
      <c r="WYB48" s="112"/>
      <c r="WYC48" s="112"/>
      <c r="WYD48" s="112"/>
      <c r="WYE48" s="112"/>
      <c r="WYF48" s="112"/>
      <c r="WYG48" s="112"/>
      <c r="WYH48" s="112"/>
      <c r="WYI48" s="112"/>
      <c r="WYJ48" s="112"/>
      <c r="WYK48" s="112"/>
      <c r="WYL48" s="112"/>
      <c r="WYM48" s="112"/>
      <c r="WYN48" s="112"/>
      <c r="WYO48" s="112"/>
      <c r="WYP48" s="112"/>
      <c r="WYQ48" s="112"/>
      <c r="WYR48" s="112"/>
      <c r="WYS48" s="112"/>
      <c r="WYT48" s="112"/>
      <c r="WYU48" s="112"/>
      <c r="WYV48" s="112"/>
      <c r="WYW48" s="112"/>
      <c r="WYX48" s="112"/>
      <c r="WYY48" s="112"/>
      <c r="WYZ48" s="112"/>
      <c r="WZA48" s="112"/>
      <c r="WZB48" s="112"/>
      <c r="WZC48" s="112"/>
      <c r="WZD48" s="112"/>
      <c r="WZE48" s="112"/>
      <c r="WZF48" s="112"/>
      <c r="WZG48" s="112"/>
      <c r="WZH48" s="112"/>
      <c r="WZI48" s="112"/>
      <c r="WZJ48" s="112"/>
      <c r="WZK48" s="112"/>
      <c r="WZL48" s="112"/>
      <c r="WZM48" s="112"/>
      <c r="WZN48" s="112"/>
      <c r="WZO48" s="112"/>
      <c r="WZP48" s="112"/>
      <c r="WZQ48" s="112"/>
      <c r="WZR48" s="112"/>
      <c r="WZS48" s="112"/>
      <c r="WZT48" s="112"/>
      <c r="WZU48" s="112"/>
      <c r="WZV48" s="112"/>
      <c r="WZW48" s="112"/>
      <c r="WZX48" s="112"/>
      <c r="WZY48" s="112"/>
      <c r="WZZ48" s="112"/>
      <c r="XAA48" s="112"/>
      <c r="XAB48" s="112"/>
      <c r="XAC48" s="112"/>
      <c r="XAD48" s="112"/>
      <c r="XAE48" s="112"/>
      <c r="XAF48" s="112"/>
      <c r="XAG48" s="112"/>
      <c r="XAH48" s="112"/>
      <c r="XAI48" s="112"/>
      <c r="XAJ48" s="112"/>
      <c r="XAK48" s="112"/>
      <c r="XAL48" s="112"/>
      <c r="XAM48" s="112"/>
      <c r="XAN48" s="112"/>
      <c r="XAO48" s="112"/>
      <c r="XAP48" s="112"/>
      <c r="XAQ48" s="112"/>
      <c r="XAR48" s="112"/>
      <c r="XAS48" s="112"/>
      <c r="XAT48" s="112"/>
      <c r="XAU48" s="112"/>
      <c r="XAV48" s="112"/>
      <c r="XAW48" s="112"/>
      <c r="XAX48" s="112"/>
      <c r="XAY48" s="112"/>
      <c r="XAZ48" s="112"/>
      <c r="XBA48" s="112"/>
      <c r="XBB48" s="112"/>
      <c r="XBC48" s="112"/>
      <c r="XBD48" s="112"/>
      <c r="XBE48" s="112"/>
      <c r="XBF48" s="112"/>
      <c r="XBG48" s="112"/>
      <c r="XBH48" s="112"/>
      <c r="XBI48" s="112"/>
      <c r="XBJ48" s="112"/>
      <c r="XBK48" s="112"/>
      <c r="XBL48" s="112"/>
      <c r="XBM48" s="112"/>
      <c r="XBN48" s="112"/>
      <c r="XBO48" s="112"/>
      <c r="XBP48" s="112"/>
      <c r="XBQ48" s="112"/>
      <c r="XBR48" s="112"/>
      <c r="XBS48" s="112"/>
      <c r="XBT48" s="112"/>
      <c r="XBU48" s="112"/>
      <c r="XBV48" s="112"/>
      <c r="XBW48" s="112"/>
      <c r="XBX48" s="112"/>
      <c r="XBY48" s="112"/>
      <c r="XBZ48" s="112"/>
      <c r="XCA48" s="112"/>
      <c r="XCB48" s="112"/>
      <c r="XCC48" s="112"/>
      <c r="XCD48" s="112"/>
      <c r="XCE48" s="112"/>
      <c r="XCF48" s="112"/>
      <c r="XCG48" s="112"/>
      <c r="XCH48" s="112"/>
      <c r="XCI48" s="112"/>
      <c r="XCJ48" s="112"/>
      <c r="XCK48" s="112"/>
      <c r="XCL48" s="112"/>
      <c r="XCM48" s="112"/>
      <c r="XCN48" s="112"/>
      <c r="XCO48" s="112"/>
      <c r="XCP48" s="112"/>
      <c r="XCQ48" s="112"/>
      <c r="XCR48" s="112"/>
      <c r="XCS48" s="112"/>
      <c r="XCT48" s="112"/>
      <c r="XCU48" s="112"/>
      <c r="XCV48" s="112"/>
      <c r="XCW48" s="112"/>
      <c r="XCX48" s="112"/>
      <c r="XCY48" s="112"/>
      <c r="XCZ48" s="112"/>
      <c r="XDA48" s="112"/>
      <c r="XDB48" s="112"/>
      <c r="XDC48" s="112"/>
      <c r="XDD48" s="112"/>
      <c r="XDE48" s="112"/>
      <c r="XDF48" s="112"/>
      <c r="XDG48" s="112"/>
      <c r="XDH48" s="112"/>
      <c r="XDI48" s="112"/>
      <c r="XDJ48" s="112"/>
      <c r="XDK48" s="112"/>
      <c r="XDL48" s="112"/>
      <c r="XDM48" s="112"/>
      <c r="XDN48" s="112"/>
      <c r="XDO48" s="112"/>
      <c r="XDP48" s="112"/>
      <c r="XDQ48" s="112"/>
      <c r="XDR48" s="112"/>
      <c r="XDS48" s="112"/>
      <c r="XDT48" s="112"/>
      <c r="XDU48" s="112"/>
      <c r="XDV48" s="112"/>
      <c r="XDW48" s="112"/>
      <c r="XDX48" s="112"/>
      <c r="XDY48" s="112"/>
      <c r="XDZ48" s="112"/>
      <c r="XEA48" s="112"/>
      <c r="XEB48" s="112"/>
      <c r="XEC48" s="112"/>
      <c r="XED48" s="112"/>
      <c r="XEE48" s="112"/>
      <c r="XEF48" s="112"/>
      <c r="XEG48" s="112"/>
      <c r="XEH48" s="112"/>
      <c r="XEI48" s="112"/>
      <c r="XEJ48" s="112"/>
      <c r="XEK48" s="112"/>
      <c r="XEL48" s="112"/>
      <c r="XEM48" s="112"/>
      <c r="XEN48" s="112"/>
      <c r="XEO48" s="112"/>
      <c r="XEP48" s="112"/>
      <c r="XEQ48" s="112"/>
      <c r="XER48" s="112"/>
      <c r="XES48" s="112"/>
      <c r="XET48" s="112"/>
      <c r="XEU48" s="112"/>
      <c r="XEV48" s="112"/>
      <c r="XEW48" s="112"/>
      <c r="XEX48" s="112"/>
      <c r="XEY48" s="112"/>
      <c r="XEZ48" s="112"/>
      <c r="XFA48" s="112"/>
      <c r="XFB48" s="112"/>
      <c r="XFC48" s="112"/>
      <c r="XFD48" s="112"/>
    </row>
    <row r="49" spans="1:7 16134:16384" s="126" customFormat="1" ht="14.25" customHeight="1" x14ac:dyDescent="0.2">
      <c r="A49" s="121">
        <v>6712</v>
      </c>
      <c r="B49" s="122" t="s">
        <v>78</v>
      </c>
      <c r="C49" s="123">
        <v>68750</v>
      </c>
      <c r="D49" s="123"/>
      <c r="E49" s="124">
        <f>IFERROR(D49/C49,0)</f>
        <v>0</v>
      </c>
      <c r="F49" s="125"/>
      <c r="G49" s="125"/>
      <c r="WVN49" s="112"/>
      <c r="WVO49" s="112"/>
      <c r="WVP49" s="112"/>
      <c r="WVQ49" s="112"/>
      <c r="WVR49" s="112"/>
      <c r="WVS49" s="112"/>
      <c r="WVT49" s="112"/>
      <c r="WVU49" s="112"/>
      <c r="WVV49" s="112"/>
      <c r="WVW49" s="112"/>
      <c r="WVX49" s="112"/>
      <c r="WVY49" s="112"/>
      <c r="WVZ49" s="112"/>
      <c r="WWA49" s="112"/>
      <c r="WWB49" s="112"/>
      <c r="WWC49" s="112"/>
      <c r="WWD49" s="112"/>
      <c r="WWE49" s="112"/>
      <c r="WWF49" s="112"/>
      <c r="WWG49" s="112"/>
      <c r="WWH49" s="112"/>
      <c r="WWI49" s="112"/>
      <c r="WWJ49" s="112"/>
      <c r="WWK49" s="112"/>
      <c r="WWL49" s="112"/>
      <c r="WWM49" s="112"/>
      <c r="WWN49" s="112"/>
      <c r="WWO49" s="112"/>
      <c r="WWP49" s="112"/>
      <c r="WWQ49" s="112"/>
      <c r="WWR49" s="112"/>
      <c r="WWS49" s="112"/>
      <c r="WWT49" s="112"/>
      <c r="WWU49" s="112"/>
      <c r="WWV49" s="112"/>
      <c r="WWW49" s="112"/>
      <c r="WWX49" s="112"/>
      <c r="WWY49" s="112"/>
      <c r="WWZ49" s="112"/>
      <c r="WXA49" s="112"/>
      <c r="WXB49" s="112"/>
      <c r="WXC49" s="112"/>
      <c r="WXD49" s="112"/>
      <c r="WXE49" s="112"/>
      <c r="WXF49" s="112"/>
      <c r="WXG49" s="112"/>
      <c r="WXH49" s="112"/>
      <c r="WXI49" s="112"/>
      <c r="WXJ49" s="112"/>
      <c r="WXK49" s="112"/>
      <c r="WXL49" s="112"/>
      <c r="WXM49" s="112"/>
      <c r="WXN49" s="112"/>
      <c r="WXO49" s="112"/>
      <c r="WXP49" s="112"/>
      <c r="WXQ49" s="112"/>
      <c r="WXR49" s="112"/>
      <c r="WXS49" s="112"/>
      <c r="WXT49" s="112"/>
      <c r="WXU49" s="112"/>
      <c r="WXV49" s="112"/>
      <c r="WXW49" s="112"/>
      <c r="WXX49" s="112"/>
      <c r="WXY49" s="112"/>
      <c r="WXZ49" s="112"/>
      <c r="WYA49" s="112"/>
      <c r="WYB49" s="112"/>
      <c r="WYC49" s="112"/>
      <c r="WYD49" s="112"/>
      <c r="WYE49" s="112"/>
      <c r="WYF49" s="112"/>
      <c r="WYG49" s="112"/>
      <c r="WYH49" s="112"/>
      <c r="WYI49" s="112"/>
      <c r="WYJ49" s="112"/>
      <c r="WYK49" s="112"/>
      <c r="WYL49" s="112"/>
      <c r="WYM49" s="112"/>
      <c r="WYN49" s="112"/>
      <c r="WYO49" s="112"/>
      <c r="WYP49" s="112"/>
      <c r="WYQ49" s="112"/>
      <c r="WYR49" s="112"/>
      <c r="WYS49" s="112"/>
      <c r="WYT49" s="112"/>
      <c r="WYU49" s="112"/>
      <c r="WYV49" s="112"/>
      <c r="WYW49" s="112"/>
      <c r="WYX49" s="112"/>
      <c r="WYY49" s="112"/>
      <c r="WYZ49" s="112"/>
      <c r="WZA49" s="112"/>
      <c r="WZB49" s="112"/>
      <c r="WZC49" s="112"/>
      <c r="WZD49" s="112"/>
      <c r="WZE49" s="112"/>
      <c r="WZF49" s="112"/>
      <c r="WZG49" s="112"/>
      <c r="WZH49" s="112"/>
      <c r="WZI49" s="112"/>
      <c r="WZJ49" s="112"/>
      <c r="WZK49" s="112"/>
      <c r="WZL49" s="112"/>
      <c r="WZM49" s="112"/>
      <c r="WZN49" s="112"/>
      <c r="WZO49" s="112"/>
      <c r="WZP49" s="112"/>
      <c r="WZQ49" s="112"/>
      <c r="WZR49" s="112"/>
      <c r="WZS49" s="112"/>
      <c r="WZT49" s="112"/>
      <c r="WZU49" s="112"/>
      <c r="WZV49" s="112"/>
      <c r="WZW49" s="112"/>
      <c r="WZX49" s="112"/>
      <c r="WZY49" s="112"/>
      <c r="WZZ49" s="112"/>
      <c r="XAA49" s="112"/>
      <c r="XAB49" s="112"/>
      <c r="XAC49" s="112"/>
      <c r="XAD49" s="112"/>
      <c r="XAE49" s="112"/>
      <c r="XAF49" s="112"/>
      <c r="XAG49" s="112"/>
      <c r="XAH49" s="112"/>
      <c r="XAI49" s="112"/>
      <c r="XAJ49" s="112"/>
      <c r="XAK49" s="112"/>
      <c r="XAL49" s="112"/>
      <c r="XAM49" s="112"/>
      <c r="XAN49" s="112"/>
      <c r="XAO49" s="112"/>
      <c r="XAP49" s="112"/>
      <c r="XAQ49" s="112"/>
      <c r="XAR49" s="112"/>
      <c r="XAS49" s="112"/>
      <c r="XAT49" s="112"/>
      <c r="XAU49" s="112"/>
      <c r="XAV49" s="112"/>
      <c r="XAW49" s="112"/>
      <c r="XAX49" s="112"/>
      <c r="XAY49" s="112"/>
      <c r="XAZ49" s="112"/>
      <c r="XBA49" s="112"/>
      <c r="XBB49" s="112"/>
      <c r="XBC49" s="112"/>
      <c r="XBD49" s="112"/>
      <c r="XBE49" s="112"/>
      <c r="XBF49" s="112"/>
      <c r="XBG49" s="112"/>
      <c r="XBH49" s="112"/>
      <c r="XBI49" s="112"/>
      <c r="XBJ49" s="112"/>
      <c r="XBK49" s="112"/>
      <c r="XBL49" s="112"/>
      <c r="XBM49" s="112"/>
      <c r="XBN49" s="112"/>
      <c r="XBO49" s="112"/>
      <c r="XBP49" s="112"/>
      <c r="XBQ49" s="112"/>
      <c r="XBR49" s="112"/>
      <c r="XBS49" s="112"/>
      <c r="XBT49" s="112"/>
      <c r="XBU49" s="112"/>
      <c r="XBV49" s="112"/>
      <c r="XBW49" s="112"/>
      <c r="XBX49" s="112"/>
      <c r="XBY49" s="112"/>
      <c r="XBZ49" s="112"/>
      <c r="XCA49" s="112"/>
      <c r="XCB49" s="112"/>
      <c r="XCC49" s="112"/>
      <c r="XCD49" s="112"/>
      <c r="XCE49" s="112"/>
      <c r="XCF49" s="112"/>
      <c r="XCG49" s="112"/>
      <c r="XCH49" s="112"/>
      <c r="XCI49" s="112"/>
      <c r="XCJ49" s="112"/>
      <c r="XCK49" s="112"/>
      <c r="XCL49" s="112"/>
      <c r="XCM49" s="112"/>
      <c r="XCN49" s="112"/>
      <c r="XCO49" s="112"/>
      <c r="XCP49" s="112"/>
      <c r="XCQ49" s="112"/>
      <c r="XCR49" s="112"/>
      <c r="XCS49" s="112"/>
      <c r="XCT49" s="112"/>
      <c r="XCU49" s="112"/>
      <c r="XCV49" s="112"/>
      <c r="XCW49" s="112"/>
      <c r="XCX49" s="112"/>
      <c r="XCY49" s="112"/>
      <c r="XCZ49" s="112"/>
      <c r="XDA49" s="112"/>
      <c r="XDB49" s="112"/>
      <c r="XDC49" s="112"/>
      <c r="XDD49" s="112"/>
      <c r="XDE49" s="112"/>
      <c r="XDF49" s="112"/>
      <c r="XDG49" s="112"/>
      <c r="XDH49" s="112"/>
      <c r="XDI49" s="112"/>
      <c r="XDJ49" s="112"/>
      <c r="XDK49" s="112"/>
      <c r="XDL49" s="112"/>
      <c r="XDM49" s="112"/>
      <c r="XDN49" s="112"/>
      <c r="XDO49" s="112"/>
      <c r="XDP49" s="112"/>
      <c r="XDQ49" s="112"/>
      <c r="XDR49" s="112"/>
      <c r="XDS49" s="112"/>
      <c r="XDT49" s="112"/>
      <c r="XDU49" s="112"/>
      <c r="XDV49" s="112"/>
      <c r="XDW49" s="112"/>
      <c r="XDX49" s="112"/>
      <c r="XDY49" s="112"/>
      <c r="XDZ49" s="112"/>
      <c r="XEA49" s="112"/>
      <c r="XEB49" s="112"/>
      <c r="XEC49" s="112"/>
      <c r="XED49" s="112"/>
      <c r="XEE49" s="112"/>
      <c r="XEF49" s="112"/>
      <c r="XEG49" s="112"/>
      <c r="XEH49" s="112"/>
      <c r="XEI49" s="112"/>
      <c r="XEJ49" s="112"/>
      <c r="XEK49" s="112"/>
      <c r="XEL49" s="112"/>
      <c r="XEM49" s="112"/>
      <c r="XEN49" s="112"/>
      <c r="XEO49" s="112"/>
      <c r="XEP49" s="112"/>
      <c r="XEQ49" s="112"/>
      <c r="XER49" s="112"/>
      <c r="XES49" s="112"/>
      <c r="XET49" s="112"/>
      <c r="XEU49" s="112"/>
      <c r="XEV49" s="112"/>
      <c r="XEW49" s="112"/>
      <c r="XEX49" s="112"/>
      <c r="XEY49" s="112"/>
      <c r="XEZ49" s="112"/>
      <c r="XFA49" s="112"/>
      <c r="XFB49" s="112"/>
      <c r="XFC49" s="112"/>
      <c r="XFD49" s="112"/>
    </row>
    <row r="50" spans="1:7 16134:16384" x14ac:dyDescent="0.25">
      <c r="A50" s="293" t="s">
        <v>63</v>
      </c>
      <c r="B50" s="293"/>
      <c r="C50" s="127">
        <f>+C46</f>
        <v>1828575</v>
      </c>
      <c r="D50" s="127">
        <f>+D46</f>
        <v>757335.68</v>
      </c>
      <c r="E50" s="128">
        <f>IFERROR(D50/C50,0)</f>
        <v>0.41416714107980263</v>
      </c>
    </row>
    <row r="51" spans="1:7 16134:16384" x14ac:dyDescent="0.25">
      <c r="A51" s="149"/>
      <c r="B51" s="149"/>
      <c r="C51" s="150"/>
      <c r="D51" s="150"/>
      <c r="E51" s="151"/>
      <c r="WVN51" s="126"/>
      <c r="WVO51" s="126"/>
      <c r="WVP51" s="126"/>
      <c r="WVQ51" s="126"/>
      <c r="WVR51" s="126"/>
      <c r="WVS51" s="126"/>
      <c r="WVT51" s="126"/>
      <c r="WVU51" s="126"/>
      <c r="WVV51" s="126"/>
      <c r="WVW51" s="126"/>
      <c r="WVX51" s="126"/>
      <c r="WVY51" s="126"/>
      <c r="WVZ51" s="126"/>
      <c r="WWA51" s="126"/>
      <c r="WWB51" s="126"/>
      <c r="WWC51" s="126"/>
      <c r="WWD51" s="126"/>
      <c r="WWE51" s="126"/>
      <c r="WWF51" s="126"/>
      <c r="WWG51" s="126"/>
      <c r="WWH51" s="126"/>
      <c r="WWI51" s="126"/>
      <c r="WWJ51" s="126"/>
      <c r="WWK51" s="126"/>
      <c r="WWL51" s="126"/>
      <c r="WWM51" s="126"/>
      <c r="WWN51" s="126"/>
      <c r="WWO51" s="126"/>
      <c r="WWP51" s="126"/>
      <c r="WWQ51" s="126"/>
      <c r="WWR51" s="126"/>
      <c r="WWS51" s="126"/>
      <c r="WWT51" s="126"/>
      <c r="WWU51" s="126"/>
      <c r="WWV51" s="126"/>
      <c r="WWW51" s="126"/>
      <c r="WWX51" s="126"/>
      <c r="WWY51" s="126"/>
      <c r="WWZ51" s="126"/>
      <c r="WXA51" s="126"/>
      <c r="WXB51" s="126"/>
      <c r="WXC51" s="126"/>
      <c r="WXD51" s="126"/>
      <c r="WXE51" s="126"/>
      <c r="WXF51" s="126"/>
      <c r="WXG51" s="126"/>
      <c r="WXH51" s="126"/>
      <c r="WXI51" s="126"/>
      <c r="WXJ51" s="126"/>
      <c r="WXK51" s="126"/>
      <c r="WXL51" s="126"/>
      <c r="WXM51" s="126"/>
      <c r="WXN51" s="126"/>
      <c r="WXO51" s="126"/>
      <c r="WXP51" s="126"/>
      <c r="WXQ51" s="126"/>
      <c r="WXR51" s="126"/>
      <c r="WXS51" s="126"/>
      <c r="WXT51" s="126"/>
      <c r="WXU51" s="126"/>
      <c r="WXV51" s="126"/>
      <c r="WXW51" s="126"/>
      <c r="WXX51" s="126"/>
      <c r="WXY51" s="126"/>
      <c r="WXZ51" s="126"/>
      <c r="WYA51" s="126"/>
      <c r="WYB51" s="126"/>
      <c r="WYC51" s="126"/>
      <c r="WYD51" s="126"/>
      <c r="WYE51" s="126"/>
      <c r="WYF51" s="126"/>
      <c r="WYG51" s="126"/>
      <c r="WYH51" s="126"/>
      <c r="WYI51" s="126"/>
      <c r="WYJ51" s="126"/>
      <c r="WYK51" s="126"/>
      <c r="WYL51" s="126"/>
      <c r="WYM51" s="126"/>
      <c r="WYN51" s="126"/>
      <c r="WYO51" s="126"/>
      <c r="WYP51" s="126"/>
      <c r="WYQ51" s="126"/>
      <c r="WYR51" s="126"/>
      <c r="WYS51" s="126"/>
      <c r="WYT51" s="126"/>
      <c r="WYU51" s="126"/>
      <c r="WYV51" s="126"/>
      <c r="WYW51" s="126"/>
      <c r="WYX51" s="126"/>
      <c r="WYY51" s="126"/>
      <c r="WYZ51" s="126"/>
      <c r="WZA51" s="126"/>
      <c r="WZB51" s="126"/>
      <c r="WZC51" s="126"/>
      <c r="WZD51" s="126"/>
      <c r="WZE51" s="126"/>
      <c r="WZF51" s="126"/>
      <c r="WZG51" s="126"/>
      <c r="WZH51" s="126"/>
      <c r="WZI51" s="126"/>
      <c r="WZJ51" s="126"/>
      <c r="WZK51" s="126"/>
      <c r="WZL51" s="126"/>
      <c r="WZM51" s="126"/>
      <c r="WZN51" s="126"/>
      <c r="WZO51" s="126"/>
      <c r="WZP51" s="126"/>
      <c r="WZQ51" s="126"/>
      <c r="WZR51" s="126"/>
      <c r="WZS51" s="126"/>
      <c r="WZT51" s="126"/>
      <c r="WZU51" s="126"/>
      <c r="WZV51" s="126"/>
      <c r="WZW51" s="126"/>
      <c r="WZX51" s="126"/>
      <c r="WZY51" s="126"/>
      <c r="WZZ51" s="126"/>
      <c r="XAA51" s="126"/>
      <c r="XAB51" s="126"/>
      <c r="XAC51" s="126"/>
      <c r="XAD51" s="126"/>
      <c r="XAE51" s="126"/>
      <c r="XAF51" s="126"/>
      <c r="XAG51" s="126"/>
      <c r="XAH51" s="126"/>
      <c r="XAI51" s="126"/>
      <c r="XAJ51" s="126"/>
      <c r="XAK51" s="126"/>
      <c r="XAL51" s="126"/>
      <c r="XAM51" s="126"/>
      <c r="XAN51" s="126"/>
      <c r="XAO51" s="126"/>
      <c r="XAP51" s="126"/>
      <c r="XAQ51" s="126"/>
      <c r="XAR51" s="126"/>
      <c r="XAS51" s="126"/>
      <c r="XAT51" s="126"/>
      <c r="XAU51" s="126"/>
      <c r="XAV51" s="126"/>
      <c r="XAW51" s="126"/>
      <c r="XAX51" s="126"/>
      <c r="XAY51" s="126"/>
      <c r="XAZ51" s="126"/>
      <c r="XBA51" s="126"/>
      <c r="XBB51" s="126"/>
      <c r="XBC51" s="126"/>
      <c r="XBD51" s="126"/>
      <c r="XBE51" s="126"/>
      <c r="XBF51" s="126"/>
      <c r="XBG51" s="126"/>
      <c r="XBH51" s="126"/>
      <c r="XBI51" s="126"/>
      <c r="XBJ51" s="126"/>
      <c r="XBK51" s="126"/>
      <c r="XBL51" s="126"/>
      <c r="XBM51" s="126"/>
      <c r="XBN51" s="126"/>
      <c r="XBO51" s="126"/>
      <c r="XBP51" s="126"/>
      <c r="XBQ51" s="126"/>
      <c r="XBR51" s="126"/>
      <c r="XBS51" s="126"/>
      <c r="XBT51" s="126"/>
      <c r="XBU51" s="126"/>
      <c r="XBV51" s="126"/>
      <c r="XBW51" s="126"/>
      <c r="XBX51" s="126"/>
      <c r="XBY51" s="126"/>
      <c r="XBZ51" s="126"/>
      <c r="XCA51" s="126"/>
      <c r="XCB51" s="126"/>
      <c r="XCC51" s="126"/>
      <c r="XCD51" s="126"/>
      <c r="XCE51" s="126"/>
      <c r="XCF51" s="126"/>
      <c r="XCG51" s="126"/>
      <c r="XCH51" s="126"/>
      <c r="XCI51" s="126"/>
      <c r="XCJ51" s="126"/>
      <c r="XCK51" s="126"/>
      <c r="XCL51" s="126"/>
      <c r="XCM51" s="126"/>
      <c r="XCN51" s="126"/>
      <c r="XCO51" s="126"/>
      <c r="XCP51" s="126"/>
      <c r="XCQ51" s="126"/>
      <c r="XCR51" s="126"/>
      <c r="XCS51" s="126"/>
      <c r="XCT51" s="126"/>
      <c r="XCU51" s="126"/>
      <c r="XCV51" s="126"/>
      <c r="XCW51" s="126"/>
      <c r="XCX51" s="126"/>
      <c r="XCY51" s="126"/>
      <c r="XCZ51" s="126"/>
      <c r="XDA51" s="126"/>
      <c r="XDB51" s="126"/>
      <c r="XDC51" s="126"/>
      <c r="XDD51" s="126"/>
      <c r="XDE51" s="126"/>
      <c r="XDF51" s="126"/>
      <c r="XDG51" s="126"/>
      <c r="XDH51" s="126"/>
      <c r="XDI51" s="126"/>
      <c r="XDJ51" s="126"/>
      <c r="XDK51" s="126"/>
      <c r="XDL51" s="126"/>
      <c r="XDM51" s="126"/>
      <c r="XDN51" s="126"/>
      <c r="XDO51" s="126"/>
      <c r="XDP51" s="126"/>
      <c r="XDQ51" s="126"/>
      <c r="XDR51" s="126"/>
      <c r="XDS51" s="126"/>
      <c r="XDT51" s="126"/>
      <c r="XDU51" s="126"/>
      <c r="XDV51" s="126"/>
      <c r="XDW51" s="126"/>
      <c r="XDX51" s="126"/>
      <c r="XDY51" s="126"/>
      <c r="XDZ51" s="126"/>
      <c r="XEA51" s="126"/>
      <c r="XEB51" s="126"/>
      <c r="XEC51" s="126"/>
      <c r="XED51" s="126"/>
      <c r="XEE51" s="126"/>
      <c r="XEF51" s="126"/>
      <c r="XEG51" s="126"/>
      <c r="XEH51" s="126"/>
      <c r="XEI51" s="126"/>
      <c r="XEJ51" s="126"/>
      <c r="XEK51" s="126"/>
      <c r="XEL51" s="126"/>
      <c r="XEM51" s="126"/>
      <c r="XEN51" s="126"/>
      <c r="XEO51" s="126"/>
      <c r="XEP51" s="126"/>
      <c r="XEQ51" s="126"/>
      <c r="XER51" s="126"/>
      <c r="XES51" s="126"/>
      <c r="XET51" s="126"/>
      <c r="XEU51" s="126"/>
      <c r="XEV51" s="126"/>
      <c r="XEW51" s="126"/>
      <c r="XEX51" s="126"/>
      <c r="XEY51" s="126"/>
      <c r="XEZ51" s="126"/>
      <c r="XFA51" s="126"/>
      <c r="XFB51" s="126"/>
      <c r="XFC51" s="126"/>
      <c r="XFD51" s="126"/>
    </row>
    <row r="52" spans="1:7 16134:16384" s="40" customFormat="1" x14ac:dyDescent="0.25">
      <c r="A52" s="104" t="s">
        <v>79</v>
      </c>
      <c r="B52" s="105"/>
      <c r="C52" s="105"/>
      <c r="D52" s="105"/>
      <c r="E52" s="106"/>
      <c r="F52" s="107"/>
      <c r="WVN52" s="90"/>
      <c r="WVO52" s="90"/>
      <c r="WVP52" s="90"/>
      <c r="WVQ52" s="90"/>
      <c r="WVR52" s="90"/>
      <c r="WVS52" s="90"/>
      <c r="WVT52" s="90"/>
      <c r="WVU52" s="90"/>
      <c r="WVV52" s="90"/>
      <c r="WVW52" s="90"/>
      <c r="WVX52" s="90"/>
      <c r="WVY52" s="90"/>
      <c r="WVZ52" s="90"/>
      <c r="WWA52" s="90"/>
      <c r="WWB52" s="90"/>
      <c r="WWC52" s="90"/>
      <c r="WWD52" s="90"/>
      <c r="WWE52" s="90"/>
      <c r="WWF52" s="90"/>
      <c r="WWG52" s="90"/>
      <c r="WWH52" s="90"/>
      <c r="WWI52" s="90"/>
      <c r="WWJ52" s="90"/>
      <c r="WWK52" s="90"/>
      <c r="WWL52" s="90"/>
      <c r="WWM52" s="90"/>
      <c r="WWN52" s="90"/>
      <c r="WWO52" s="90"/>
      <c r="WWP52" s="90"/>
      <c r="WWQ52" s="90"/>
      <c r="WWR52" s="90"/>
      <c r="WWS52" s="90"/>
      <c r="WWT52" s="90"/>
      <c r="WWU52" s="90"/>
      <c r="WWV52" s="90"/>
      <c r="WWW52" s="90"/>
      <c r="WWX52" s="90"/>
      <c r="WWY52" s="90"/>
      <c r="WWZ52" s="90"/>
      <c r="WXA52" s="90"/>
      <c r="WXB52" s="90"/>
      <c r="WXC52" s="90"/>
      <c r="WXD52" s="90"/>
      <c r="WXE52" s="90"/>
      <c r="WXF52" s="90"/>
      <c r="WXG52" s="90"/>
      <c r="WXH52" s="90"/>
      <c r="WXI52" s="90"/>
      <c r="WXJ52" s="90"/>
      <c r="WXK52" s="90"/>
      <c r="WXL52" s="90"/>
      <c r="WXM52" s="90"/>
      <c r="WXN52" s="90"/>
      <c r="WXO52" s="90"/>
      <c r="WXP52" s="90"/>
      <c r="WXQ52" s="90"/>
      <c r="WXR52" s="90"/>
      <c r="WXS52" s="90"/>
      <c r="WXT52" s="90"/>
      <c r="WXU52" s="90"/>
      <c r="WXV52" s="90"/>
      <c r="WXW52" s="90"/>
      <c r="WXX52" s="90"/>
      <c r="WXY52" s="90"/>
      <c r="WXZ52" s="90"/>
      <c r="WYA52" s="90"/>
      <c r="WYB52" s="90"/>
      <c r="WYC52" s="90"/>
      <c r="WYD52" s="90"/>
      <c r="WYE52" s="90"/>
      <c r="WYF52" s="90"/>
      <c r="WYG52" s="90"/>
      <c r="WYH52" s="90"/>
      <c r="WYI52" s="90"/>
      <c r="WYJ52" s="90"/>
      <c r="WYK52" s="90"/>
      <c r="WYL52" s="90"/>
      <c r="WYM52" s="90"/>
      <c r="WYN52" s="90"/>
      <c r="WYO52" s="90"/>
      <c r="WYP52" s="90"/>
      <c r="WYQ52" s="90"/>
      <c r="WYR52" s="90"/>
      <c r="WYS52" s="90"/>
      <c r="WYT52" s="90"/>
      <c r="WYU52" s="90"/>
      <c r="WYV52" s="90"/>
      <c r="WYW52" s="90"/>
      <c r="WYX52" s="90"/>
      <c r="WYY52" s="90"/>
      <c r="WYZ52" s="90"/>
      <c r="WZA52" s="90"/>
      <c r="WZB52" s="90"/>
      <c r="WZC52" s="90"/>
      <c r="WZD52" s="90"/>
      <c r="WZE52" s="90"/>
      <c r="WZF52" s="90"/>
      <c r="WZG52" s="90"/>
      <c r="WZH52" s="90"/>
      <c r="WZI52" s="90"/>
      <c r="WZJ52" s="90"/>
      <c r="WZK52" s="90"/>
      <c r="WZL52" s="90"/>
      <c r="WZM52" s="90"/>
      <c r="WZN52" s="90"/>
      <c r="WZO52" s="90"/>
      <c r="WZP52" s="90"/>
      <c r="WZQ52" s="90"/>
      <c r="WZR52" s="90"/>
      <c r="WZS52" s="90"/>
      <c r="WZT52" s="90"/>
      <c r="WZU52" s="90"/>
      <c r="WZV52" s="90"/>
      <c r="WZW52" s="90"/>
      <c r="WZX52" s="90"/>
      <c r="WZY52" s="90"/>
      <c r="WZZ52" s="90"/>
      <c r="XAA52" s="90"/>
      <c r="XAB52" s="90"/>
      <c r="XAC52" s="90"/>
      <c r="XAD52" s="90"/>
      <c r="XAE52" s="90"/>
      <c r="XAF52" s="90"/>
      <c r="XAG52" s="90"/>
      <c r="XAH52" s="90"/>
      <c r="XAI52" s="90"/>
      <c r="XAJ52" s="90"/>
      <c r="XAK52" s="90"/>
      <c r="XAL52" s="90"/>
      <c r="XAM52" s="90"/>
      <c r="XAN52" s="90"/>
      <c r="XAO52" s="90"/>
      <c r="XAP52" s="90"/>
      <c r="XAQ52" s="90"/>
      <c r="XAR52" s="90"/>
      <c r="XAS52" s="90"/>
      <c r="XAT52" s="90"/>
      <c r="XAU52" s="90"/>
      <c r="XAV52" s="90"/>
      <c r="XAW52" s="90"/>
      <c r="XAX52" s="90"/>
      <c r="XAY52" s="90"/>
      <c r="XAZ52" s="90"/>
      <c r="XBA52" s="90"/>
      <c r="XBB52" s="90"/>
      <c r="XBC52" s="90"/>
      <c r="XBD52" s="90"/>
      <c r="XBE52" s="90"/>
      <c r="XBF52" s="90"/>
      <c r="XBG52" s="90"/>
      <c r="XBH52" s="90"/>
      <c r="XBI52" s="90"/>
      <c r="XBJ52" s="90"/>
      <c r="XBK52" s="90"/>
      <c r="XBL52" s="90"/>
      <c r="XBM52" s="90"/>
      <c r="XBN52" s="90"/>
      <c r="XBO52" s="90"/>
      <c r="XBP52" s="90"/>
      <c r="XBQ52" s="90"/>
      <c r="XBR52" s="90"/>
      <c r="XBS52" s="90"/>
      <c r="XBT52" s="90"/>
      <c r="XBU52" s="90"/>
      <c r="XBV52" s="90"/>
      <c r="XBW52" s="90"/>
      <c r="XBX52" s="90"/>
      <c r="XBY52" s="90"/>
      <c r="XBZ52" s="90"/>
      <c r="XCA52" s="90"/>
      <c r="XCB52" s="90"/>
      <c r="XCC52" s="90"/>
      <c r="XCD52" s="90"/>
      <c r="XCE52" s="90"/>
      <c r="XCF52" s="90"/>
      <c r="XCG52" s="90"/>
      <c r="XCH52" s="90"/>
      <c r="XCI52" s="90"/>
      <c r="XCJ52" s="90"/>
      <c r="XCK52" s="90"/>
      <c r="XCL52" s="90"/>
      <c r="XCM52" s="90"/>
      <c r="XCN52" s="90"/>
      <c r="XCO52" s="90"/>
      <c r="XCP52" s="90"/>
      <c r="XCQ52" s="90"/>
      <c r="XCR52" s="90"/>
      <c r="XCS52" s="90"/>
      <c r="XCT52" s="90"/>
      <c r="XCU52" s="90"/>
      <c r="XCV52" s="90"/>
      <c r="XCW52" s="90"/>
      <c r="XCX52" s="90"/>
      <c r="XCY52" s="90"/>
      <c r="XCZ52" s="90"/>
      <c r="XDA52" s="90"/>
      <c r="XDB52" s="90"/>
      <c r="XDC52" s="90"/>
      <c r="XDD52" s="90"/>
      <c r="XDE52" s="90"/>
      <c r="XDF52" s="90"/>
      <c r="XDG52" s="90"/>
      <c r="XDH52" s="90"/>
      <c r="XDI52" s="90"/>
      <c r="XDJ52" s="90"/>
      <c r="XDK52" s="90"/>
      <c r="XDL52" s="90"/>
      <c r="XDM52" s="90"/>
      <c r="XDN52" s="90"/>
      <c r="XDO52" s="90"/>
      <c r="XDP52" s="90"/>
      <c r="XDQ52" s="90"/>
      <c r="XDR52" s="90"/>
      <c r="XDS52" s="90"/>
      <c r="XDT52" s="90"/>
      <c r="XDU52" s="90"/>
      <c r="XDV52" s="90"/>
      <c r="XDW52" s="90"/>
      <c r="XDX52" s="90"/>
      <c r="XDY52" s="90"/>
      <c r="XDZ52" s="90"/>
      <c r="XEA52" s="90"/>
      <c r="XEB52" s="90"/>
      <c r="XEC52" s="90"/>
      <c r="XED52" s="90"/>
      <c r="XEE52" s="90"/>
      <c r="XEF52" s="90"/>
      <c r="XEG52" s="90"/>
      <c r="XEH52" s="90"/>
      <c r="XEI52" s="90"/>
      <c r="XEJ52" s="90"/>
      <c r="XEK52" s="90"/>
      <c r="XEL52" s="90"/>
      <c r="XEM52" s="90"/>
      <c r="XEN52" s="90"/>
      <c r="XEO52" s="90"/>
      <c r="XEP52" s="90"/>
      <c r="XEQ52" s="90"/>
      <c r="XER52" s="90"/>
      <c r="XES52" s="90"/>
      <c r="XET52" s="90"/>
      <c r="XEU52" s="90"/>
      <c r="XEV52" s="90"/>
      <c r="XEW52" s="90"/>
      <c r="XEX52" s="90"/>
      <c r="XEY52" s="90"/>
      <c r="XEZ52" s="90"/>
      <c r="XFA52" s="90"/>
      <c r="XFB52" s="90"/>
      <c r="XFC52" s="90"/>
      <c r="XFD52" s="90"/>
    </row>
    <row r="53" spans="1:7 16134:16384" s="112" customFormat="1" ht="20.25" customHeight="1" x14ac:dyDescent="0.2">
      <c r="A53" s="108" t="s">
        <v>54</v>
      </c>
      <c r="B53" s="109" t="s">
        <v>55</v>
      </c>
      <c r="C53" s="109" t="s">
        <v>56</v>
      </c>
      <c r="D53" s="109" t="s">
        <v>57</v>
      </c>
      <c r="E53" s="148" t="s">
        <v>58</v>
      </c>
      <c r="F53" s="111"/>
      <c r="G53" s="111"/>
      <c r="WVN53" s="90"/>
      <c r="WVO53" s="90"/>
      <c r="WVP53" s="90"/>
      <c r="WVQ53" s="90"/>
      <c r="WVR53" s="90"/>
      <c r="WVS53" s="90"/>
      <c r="WVT53" s="90"/>
      <c r="WVU53" s="90"/>
      <c r="WVV53" s="90"/>
      <c r="WVW53" s="90"/>
      <c r="WVX53" s="90"/>
      <c r="WVY53" s="90"/>
      <c r="WVZ53" s="90"/>
      <c r="WWA53" s="90"/>
      <c r="WWB53" s="90"/>
      <c r="WWC53" s="90"/>
      <c r="WWD53" s="90"/>
      <c r="WWE53" s="90"/>
      <c r="WWF53" s="90"/>
      <c r="WWG53" s="90"/>
      <c r="WWH53" s="90"/>
      <c r="WWI53" s="90"/>
      <c r="WWJ53" s="90"/>
      <c r="WWK53" s="90"/>
      <c r="WWL53" s="90"/>
      <c r="WWM53" s="90"/>
      <c r="WWN53" s="90"/>
      <c r="WWO53" s="90"/>
      <c r="WWP53" s="90"/>
      <c r="WWQ53" s="90"/>
      <c r="WWR53" s="90"/>
      <c r="WWS53" s="90"/>
      <c r="WWT53" s="90"/>
      <c r="WWU53" s="90"/>
      <c r="WWV53" s="90"/>
      <c r="WWW53" s="90"/>
      <c r="WWX53" s="90"/>
      <c r="WWY53" s="90"/>
      <c r="WWZ53" s="90"/>
      <c r="WXA53" s="90"/>
      <c r="WXB53" s="90"/>
      <c r="WXC53" s="90"/>
      <c r="WXD53" s="90"/>
      <c r="WXE53" s="90"/>
      <c r="WXF53" s="90"/>
      <c r="WXG53" s="90"/>
      <c r="WXH53" s="90"/>
      <c r="WXI53" s="90"/>
      <c r="WXJ53" s="90"/>
      <c r="WXK53" s="90"/>
      <c r="WXL53" s="90"/>
      <c r="WXM53" s="90"/>
      <c r="WXN53" s="90"/>
      <c r="WXO53" s="90"/>
      <c r="WXP53" s="90"/>
      <c r="WXQ53" s="90"/>
      <c r="WXR53" s="90"/>
      <c r="WXS53" s="90"/>
      <c r="WXT53" s="90"/>
      <c r="WXU53" s="90"/>
      <c r="WXV53" s="90"/>
      <c r="WXW53" s="90"/>
      <c r="WXX53" s="90"/>
      <c r="WXY53" s="90"/>
      <c r="WXZ53" s="90"/>
      <c r="WYA53" s="90"/>
      <c r="WYB53" s="90"/>
      <c r="WYC53" s="90"/>
      <c r="WYD53" s="90"/>
      <c r="WYE53" s="90"/>
      <c r="WYF53" s="90"/>
      <c r="WYG53" s="90"/>
      <c r="WYH53" s="90"/>
      <c r="WYI53" s="90"/>
      <c r="WYJ53" s="90"/>
      <c r="WYK53" s="90"/>
      <c r="WYL53" s="90"/>
      <c r="WYM53" s="90"/>
      <c r="WYN53" s="90"/>
      <c r="WYO53" s="90"/>
      <c r="WYP53" s="90"/>
      <c r="WYQ53" s="90"/>
      <c r="WYR53" s="90"/>
      <c r="WYS53" s="90"/>
      <c r="WYT53" s="90"/>
      <c r="WYU53" s="90"/>
      <c r="WYV53" s="90"/>
      <c r="WYW53" s="90"/>
      <c r="WYX53" s="90"/>
      <c r="WYY53" s="90"/>
      <c r="WYZ53" s="90"/>
      <c r="WZA53" s="90"/>
      <c r="WZB53" s="90"/>
      <c r="WZC53" s="90"/>
      <c r="WZD53" s="90"/>
      <c r="WZE53" s="90"/>
      <c r="WZF53" s="90"/>
      <c r="WZG53" s="90"/>
      <c r="WZH53" s="90"/>
      <c r="WZI53" s="90"/>
      <c r="WZJ53" s="90"/>
      <c r="WZK53" s="90"/>
      <c r="WZL53" s="90"/>
      <c r="WZM53" s="90"/>
      <c r="WZN53" s="90"/>
      <c r="WZO53" s="90"/>
      <c r="WZP53" s="90"/>
      <c r="WZQ53" s="90"/>
      <c r="WZR53" s="90"/>
      <c r="WZS53" s="90"/>
      <c r="WZT53" s="90"/>
      <c r="WZU53" s="90"/>
      <c r="WZV53" s="90"/>
      <c r="WZW53" s="90"/>
      <c r="WZX53" s="90"/>
      <c r="WZY53" s="90"/>
      <c r="WZZ53" s="90"/>
      <c r="XAA53" s="90"/>
      <c r="XAB53" s="90"/>
      <c r="XAC53" s="90"/>
      <c r="XAD53" s="90"/>
      <c r="XAE53" s="90"/>
      <c r="XAF53" s="90"/>
      <c r="XAG53" s="90"/>
      <c r="XAH53" s="90"/>
      <c r="XAI53" s="90"/>
      <c r="XAJ53" s="90"/>
      <c r="XAK53" s="90"/>
      <c r="XAL53" s="90"/>
      <c r="XAM53" s="90"/>
      <c r="XAN53" s="90"/>
      <c r="XAO53" s="90"/>
      <c r="XAP53" s="90"/>
      <c r="XAQ53" s="90"/>
      <c r="XAR53" s="90"/>
      <c r="XAS53" s="90"/>
      <c r="XAT53" s="90"/>
      <c r="XAU53" s="90"/>
      <c r="XAV53" s="90"/>
      <c r="XAW53" s="90"/>
      <c r="XAX53" s="90"/>
      <c r="XAY53" s="90"/>
      <c r="XAZ53" s="90"/>
      <c r="XBA53" s="90"/>
      <c r="XBB53" s="90"/>
      <c r="XBC53" s="90"/>
      <c r="XBD53" s="90"/>
      <c r="XBE53" s="90"/>
      <c r="XBF53" s="90"/>
      <c r="XBG53" s="90"/>
      <c r="XBH53" s="90"/>
      <c r="XBI53" s="90"/>
      <c r="XBJ53" s="90"/>
      <c r="XBK53" s="90"/>
      <c r="XBL53" s="90"/>
      <c r="XBM53" s="90"/>
      <c r="XBN53" s="90"/>
      <c r="XBO53" s="90"/>
      <c r="XBP53" s="90"/>
      <c r="XBQ53" s="90"/>
      <c r="XBR53" s="90"/>
      <c r="XBS53" s="90"/>
      <c r="XBT53" s="90"/>
      <c r="XBU53" s="90"/>
      <c r="XBV53" s="90"/>
      <c r="XBW53" s="90"/>
      <c r="XBX53" s="90"/>
      <c r="XBY53" s="90"/>
      <c r="XBZ53" s="90"/>
      <c r="XCA53" s="90"/>
      <c r="XCB53" s="90"/>
      <c r="XCC53" s="90"/>
      <c r="XCD53" s="90"/>
      <c r="XCE53" s="90"/>
      <c r="XCF53" s="90"/>
      <c r="XCG53" s="90"/>
      <c r="XCH53" s="90"/>
      <c r="XCI53" s="90"/>
      <c r="XCJ53" s="90"/>
      <c r="XCK53" s="90"/>
      <c r="XCL53" s="90"/>
      <c r="XCM53" s="90"/>
      <c r="XCN53" s="90"/>
      <c r="XCO53" s="90"/>
      <c r="XCP53" s="90"/>
      <c r="XCQ53" s="90"/>
      <c r="XCR53" s="90"/>
      <c r="XCS53" s="90"/>
      <c r="XCT53" s="90"/>
      <c r="XCU53" s="90"/>
      <c r="XCV53" s="90"/>
      <c r="XCW53" s="90"/>
      <c r="XCX53" s="90"/>
      <c r="XCY53" s="90"/>
      <c r="XCZ53" s="90"/>
      <c r="XDA53" s="90"/>
      <c r="XDB53" s="90"/>
      <c r="XDC53" s="90"/>
      <c r="XDD53" s="90"/>
      <c r="XDE53" s="90"/>
      <c r="XDF53" s="90"/>
      <c r="XDG53" s="90"/>
      <c r="XDH53" s="90"/>
      <c r="XDI53" s="90"/>
      <c r="XDJ53" s="90"/>
      <c r="XDK53" s="90"/>
      <c r="XDL53" s="90"/>
      <c r="XDM53" s="90"/>
      <c r="XDN53" s="90"/>
      <c r="XDO53" s="90"/>
      <c r="XDP53" s="90"/>
      <c r="XDQ53" s="90"/>
      <c r="XDR53" s="90"/>
      <c r="XDS53" s="90"/>
      <c r="XDT53" s="90"/>
      <c r="XDU53" s="90"/>
      <c r="XDV53" s="90"/>
      <c r="XDW53" s="90"/>
      <c r="XDX53" s="90"/>
      <c r="XDY53" s="90"/>
      <c r="XDZ53" s="90"/>
      <c r="XEA53" s="90"/>
      <c r="XEB53" s="90"/>
      <c r="XEC53" s="90"/>
      <c r="XED53" s="90"/>
      <c r="XEE53" s="90"/>
      <c r="XEF53" s="90"/>
      <c r="XEG53" s="90"/>
      <c r="XEH53" s="90"/>
      <c r="XEI53" s="90"/>
      <c r="XEJ53" s="90"/>
      <c r="XEK53" s="90"/>
      <c r="XEL53" s="90"/>
      <c r="XEM53" s="90"/>
      <c r="XEN53" s="90"/>
      <c r="XEO53" s="90"/>
      <c r="XEP53" s="90"/>
      <c r="XEQ53" s="90"/>
      <c r="XER53" s="90"/>
      <c r="XES53" s="90"/>
      <c r="XET53" s="90"/>
      <c r="XEU53" s="90"/>
      <c r="XEV53" s="90"/>
      <c r="XEW53" s="90"/>
      <c r="XEX53" s="90"/>
      <c r="XEY53" s="90"/>
      <c r="XEZ53" s="90"/>
      <c r="XFA53" s="90"/>
      <c r="XFB53" s="90"/>
      <c r="XFC53" s="90"/>
      <c r="XFD53" s="90"/>
    </row>
    <row r="54" spans="1:7 16134:16384" s="112" customFormat="1" ht="14.25" customHeight="1" x14ac:dyDescent="0.2">
      <c r="A54" s="114">
        <v>65</v>
      </c>
      <c r="B54" s="114" t="s">
        <v>80</v>
      </c>
      <c r="C54" s="115">
        <f>+C55</f>
        <v>4719109.7</v>
      </c>
      <c r="D54" s="115">
        <f>+D55</f>
        <v>1966226.28</v>
      </c>
      <c r="E54" s="116">
        <f>IFERROR(D54/C54,0)</f>
        <v>0.41665195449895981</v>
      </c>
      <c r="F54" s="111"/>
      <c r="G54" s="111"/>
      <c r="WVN54" s="90"/>
      <c r="WVO54" s="90"/>
      <c r="WVP54" s="90"/>
      <c r="WVQ54" s="90"/>
      <c r="WVR54" s="90"/>
      <c r="WVS54" s="90"/>
      <c r="WVT54" s="90"/>
      <c r="WVU54" s="90"/>
      <c r="WVV54" s="90"/>
      <c r="WVW54" s="90"/>
      <c r="WVX54" s="90"/>
      <c r="WVY54" s="90"/>
      <c r="WVZ54" s="90"/>
      <c r="WWA54" s="90"/>
      <c r="WWB54" s="90"/>
      <c r="WWC54" s="90"/>
      <c r="WWD54" s="90"/>
      <c r="WWE54" s="90"/>
      <c r="WWF54" s="90"/>
      <c r="WWG54" s="90"/>
      <c r="WWH54" s="90"/>
      <c r="WWI54" s="90"/>
      <c r="WWJ54" s="90"/>
      <c r="WWK54" s="90"/>
      <c r="WWL54" s="90"/>
      <c r="WWM54" s="90"/>
      <c r="WWN54" s="90"/>
      <c r="WWO54" s="90"/>
      <c r="WWP54" s="90"/>
      <c r="WWQ54" s="90"/>
      <c r="WWR54" s="90"/>
      <c r="WWS54" s="90"/>
      <c r="WWT54" s="90"/>
      <c r="WWU54" s="90"/>
      <c r="WWV54" s="90"/>
      <c r="WWW54" s="90"/>
      <c r="WWX54" s="90"/>
      <c r="WWY54" s="90"/>
      <c r="WWZ54" s="90"/>
      <c r="WXA54" s="90"/>
      <c r="WXB54" s="90"/>
      <c r="WXC54" s="90"/>
      <c r="WXD54" s="90"/>
      <c r="WXE54" s="90"/>
      <c r="WXF54" s="90"/>
      <c r="WXG54" s="90"/>
      <c r="WXH54" s="90"/>
      <c r="WXI54" s="90"/>
      <c r="WXJ54" s="90"/>
      <c r="WXK54" s="90"/>
      <c r="WXL54" s="90"/>
      <c r="WXM54" s="90"/>
      <c r="WXN54" s="90"/>
      <c r="WXO54" s="90"/>
      <c r="WXP54" s="90"/>
      <c r="WXQ54" s="90"/>
      <c r="WXR54" s="90"/>
      <c r="WXS54" s="90"/>
      <c r="WXT54" s="90"/>
      <c r="WXU54" s="90"/>
      <c r="WXV54" s="90"/>
      <c r="WXW54" s="90"/>
      <c r="WXX54" s="90"/>
      <c r="WXY54" s="90"/>
      <c r="WXZ54" s="90"/>
      <c r="WYA54" s="90"/>
      <c r="WYB54" s="90"/>
      <c r="WYC54" s="90"/>
      <c r="WYD54" s="90"/>
      <c r="WYE54" s="90"/>
      <c r="WYF54" s="90"/>
      <c r="WYG54" s="90"/>
      <c r="WYH54" s="90"/>
      <c r="WYI54" s="90"/>
      <c r="WYJ54" s="90"/>
      <c r="WYK54" s="90"/>
      <c r="WYL54" s="90"/>
      <c r="WYM54" s="90"/>
      <c r="WYN54" s="90"/>
      <c r="WYO54" s="90"/>
      <c r="WYP54" s="90"/>
      <c r="WYQ54" s="90"/>
      <c r="WYR54" s="90"/>
      <c r="WYS54" s="90"/>
      <c r="WYT54" s="90"/>
      <c r="WYU54" s="90"/>
      <c r="WYV54" s="90"/>
      <c r="WYW54" s="90"/>
      <c r="WYX54" s="90"/>
      <c r="WYY54" s="90"/>
      <c r="WYZ54" s="90"/>
      <c r="WZA54" s="90"/>
      <c r="WZB54" s="90"/>
      <c r="WZC54" s="90"/>
      <c r="WZD54" s="90"/>
      <c r="WZE54" s="90"/>
      <c r="WZF54" s="90"/>
      <c r="WZG54" s="90"/>
      <c r="WZH54" s="90"/>
      <c r="WZI54" s="90"/>
      <c r="WZJ54" s="90"/>
      <c r="WZK54" s="90"/>
      <c r="WZL54" s="90"/>
      <c r="WZM54" s="90"/>
      <c r="WZN54" s="90"/>
      <c r="WZO54" s="90"/>
      <c r="WZP54" s="90"/>
      <c r="WZQ54" s="90"/>
      <c r="WZR54" s="90"/>
      <c r="WZS54" s="90"/>
      <c r="WZT54" s="90"/>
      <c r="WZU54" s="90"/>
      <c r="WZV54" s="90"/>
      <c r="WZW54" s="90"/>
      <c r="WZX54" s="90"/>
      <c r="WZY54" s="90"/>
      <c r="WZZ54" s="90"/>
      <c r="XAA54" s="90"/>
      <c r="XAB54" s="90"/>
      <c r="XAC54" s="90"/>
      <c r="XAD54" s="90"/>
      <c r="XAE54" s="90"/>
      <c r="XAF54" s="90"/>
      <c r="XAG54" s="90"/>
      <c r="XAH54" s="90"/>
      <c r="XAI54" s="90"/>
      <c r="XAJ54" s="90"/>
      <c r="XAK54" s="90"/>
      <c r="XAL54" s="90"/>
      <c r="XAM54" s="90"/>
      <c r="XAN54" s="90"/>
      <c r="XAO54" s="90"/>
      <c r="XAP54" s="90"/>
      <c r="XAQ54" s="90"/>
      <c r="XAR54" s="90"/>
      <c r="XAS54" s="90"/>
      <c r="XAT54" s="90"/>
      <c r="XAU54" s="90"/>
      <c r="XAV54" s="90"/>
      <c r="XAW54" s="90"/>
      <c r="XAX54" s="90"/>
      <c r="XAY54" s="90"/>
      <c r="XAZ54" s="90"/>
      <c r="XBA54" s="90"/>
      <c r="XBB54" s="90"/>
      <c r="XBC54" s="90"/>
      <c r="XBD54" s="90"/>
      <c r="XBE54" s="90"/>
      <c r="XBF54" s="90"/>
      <c r="XBG54" s="90"/>
      <c r="XBH54" s="90"/>
      <c r="XBI54" s="90"/>
      <c r="XBJ54" s="90"/>
      <c r="XBK54" s="90"/>
      <c r="XBL54" s="90"/>
      <c r="XBM54" s="90"/>
      <c r="XBN54" s="90"/>
      <c r="XBO54" s="90"/>
      <c r="XBP54" s="90"/>
      <c r="XBQ54" s="90"/>
      <c r="XBR54" s="90"/>
      <c r="XBS54" s="90"/>
      <c r="XBT54" s="90"/>
      <c r="XBU54" s="90"/>
      <c r="XBV54" s="90"/>
      <c r="XBW54" s="90"/>
      <c r="XBX54" s="90"/>
      <c r="XBY54" s="90"/>
      <c r="XBZ54" s="90"/>
      <c r="XCA54" s="90"/>
      <c r="XCB54" s="90"/>
      <c r="XCC54" s="90"/>
      <c r="XCD54" s="90"/>
      <c r="XCE54" s="90"/>
      <c r="XCF54" s="90"/>
      <c r="XCG54" s="90"/>
      <c r="XCH54" s="90"/>
      <c r="XCI54" s="90"/>
      <c r="XCJ54" s="90"/>
      <c r="XCK54" s="90"/>
      <c r="XCL54" s="90"/>
      <c r="XCM54" s="90"/>
      <c r="XCN54" s="90"/>
      <c r="XCO54" s="90"/>
      <c r="XCP54" s="90"/>
      <c r="XCQ54" s="90"/>
      <c r="XCR54" s="90"/>
      <c r="XCS54" s="90"/>
      <c r="XCT54" s="90"/>
      <c r="XCU54" s="90"/>
      <c r="XCV54" s="90"/>
      <c r="XCW54" s="90"/>
      <c r="XCX54" s="90"/>
      <c r="XCY54" s="90"/>
      <c r="XCZ54" s="90"/>
      <c r="XDA54" s="90"/>
      <c r="XDB54" s="90"/>
      <c r="XDC54" s="90"/>
      <c r="XDD54" s="90"/>
      <c r="XDE54" s="90"/>
      <c r="XDF54" s="90"/>
      <c r="XDG54" s="90"/>
      <c r="XDH54" s="90"/>
      <c r="XDI54" s="90"/>
      <c r="XDJ54" s="90"/>
      <c r="XDK54" s="90"/>
      <c r="XDL54" s="90"/>
      <c r="XDM54" s="90"/>
      <c r="XDN54" s="90"/>
      <c r="XDO54" s="90"/>
      <c r="XDP54" s="90"/>
      <c r="XDQ54" s="90"/>
      <c r="XDR54" s="90"/>
      <c r="XDS54" s="90"/>
      <c r="XDT54" s="90"/>
      <c r="XDU54" s="90"/>
      <c r="XDV54" s="90"/>
      <c r="XDW54" s="90"/>
      <c r="XDX54" s="90"/>
      <c r="XDY54" s="90"/>
      <c r="XDZ54" s="90"/>
      <c r="XEA54" s="90"/>
      <c r="XEB54" s="90"/>
      <c r="XEC54" s="90"/>
      <c r="XED54" s="90"/>
      <c r="XEE54" s="90"/>
      <c r="XEF54" s="90"/>
      <c r="XEG54" s="90"/>
      <c r="XEH54" s="90"/>
      <c r="XEI54" s="90"/>
      <c r="XEJ54" s="90"/>
      <c r="XEK54" s="90"/>
      <c r="XEL54" s="90"/>
      <c r="XEM54" s="90"/>
      <c r="XEN54" s="90"/>
      <c r="XEO54" s="90"/>
      <c r="XEP54" s="90"/>
      <c r="XEQ54" s="90"/>
      <c r="XER54" s="90"/>
      <c r="XES54" s="90"/>
      <c r="XET54" s="90"/>
      <c r="XEU54" s="90"/>
      <c r="XEV54" s="90"/>
      <c r="XEW54" s="90"/>
      <c r="XEX54" s="90"/>
      <c r="XEY54" s="90"/>
      <c r="XEZ54" s="90"/>
      <c r="XFA54" s="90"/>
      <c r="XFB54" s="90"/>
      <c r="XFC54" s="90"/>
      <c r="XFD54" s="90"/>
    </row>
    <row r="55" spans="1:7 16134:16384" ht="14.25" customHeight="1" x14ac:dyDescent="0.25">
      <c r="A55" s="117">
        <v>652</v>
      </c>
      <c r="B55" s="118" t="s">
        <v>81</v>
      </c>
      <c r="C55" s="119">
        <f>SUM(C56:C56)</f>
        <v>4719109.7</v>
      </c>
      <c r="D55" s="119">
        <f>SUM(D56:D56)</f>
        <v>1966226.28</v>
      </c>
      <c r="E55" s="120">
        <f>IFERROR(D55/C55,0)</f>
        <v>0.41665195449895981</v>
      </c>
    </row>
    <row r="56" spans="1:7 16134:16384" s="126" customFormat="1" ht="14.25" customHeight="1" x14ac:dyDescent="0.2">
      <c r="A56" s="121">
        <v>6526</v>
      </c>
      <c r="B56" s="122" t="s">
        <v>82</v>
      </c>
      <c r="C56" s="123">
        <v>4719109.7</v>
      </c>
      <c r="D56" s="123">
        <v>1966226.28</v>
      </c>
      <c r="E56" s="124">
        <f>IFERROR(D56/C56,0)</f>
        <v>0.41665195449895981</v>
      </c>
      <c r="F56" s="125"/>
      <c r="G56" s="125"/>
      <c r="WVN56" s="90"/>
      <c r="WVO56" s="90"/>
      <c r="WVP56" s="90"/>
      <c r="WVQ56" s="90"/>
      <c r="WVR56" s="90"/>
      <c r="WVS56" s="90"/>
      <c r="WVT56" s="90"/>
      <c r="WVU56" s="90"/>
      <c r="WVV56" s="90"/>
      <c r="WVW56" s="90"/>
      <c r="WVX56" s="90"/>
      <c r="WVY56" s="90"/>
      <c r="WVZ56" s="90"/>
      <c r="WWA56" s="90"/>
      <c r="WWB56" s="90"/>
      <c r="WWC56" s="90"/>
      <c r="WWD56" s="90"/>
      <c r="WWE56" s="90"/>
      <c r="WWF56" s="90"/>
      <c r="WWG56" s="90"/>
      <c r="WWH56" s="90"/>
      <c r="WWI56" s="90"/>
      <c r="WWJ56" s="90"/>
      <c r="WWK56" s="90"/>
      <c r="WWL56" s="90"/>
      <c r="WWM56" s="90"/>
      <c r="WWN56" s="90"/>
      <c r="WWO56" s="90"/>
      <c r="WWP56" s="90"/>
      <c r="WWQ56" s="90"/>
      <c r="WWR56" s="90"/>
      <c r="WWS56" s="90"/>
      <c r="WWT56" s="90"/>
      <c r="WWU56" s="90"/>
      <c r="WWV56" s="90"/>
      <c r="WWW56" s="90"/>
      <c r="WWX56" s="90"/>
      <c r="WWY56" s="90"/>
      <c r="WWZ56" s="90"/>
      <c r="WXA56" s="90"/>
      <c r="WXB56" s="90"/>
      <c r="WXC56" s="90"/>
      <c r="WXD56" s="90"/>
      <c r="WXE56" s="90"/>
      <c r="WXF56" s="90"/>
      <c r="WXG56" s="90"/>
      <c r="WXH56" s="90"/>
      <c r="WXI56" s="90"/>
      <c r="WXJ56" s="90"/>
      <c r="WXK56" s="90"/>
      <c r="WXL56" s="90"/>
      <c r="WXM56" s="90"/>
      <c r="WXN56" s="90"/>
      <c r="WXO56" s="90"/>
      <c r="WXP56" s="90"/>
      <c r="WXQ56" s="90"/>
      <c r="WXR56" s="90"/>
      <c r="WXS56" s="90"/>
      <c r="WXT56" s="90"/>
      <c r="WXU56" s="90"/>
      <c r="WXV56" s="90"/>
      <c r="WXW56" s="90"/>
      <c r="WXX56" s="90"/>
      <c r="WXY56" s="90"/>
      <c r="WXZ56" s="90"/>
      <c r="WYA56" s="90"/>
      <c r="WYB56" s="90"/>
      <c r="WYC56" s="90"/>
      <c r="WYD56" s="90"/>
      <c r="WYE56" s="90"/>
      <c r="WYF56" s="90"/>
      <c r="WYG56" s="90"/>
      <c r="WYH56" s="90"/>
      <c r="WYI56" s="90"/>
      <c r="WYJ56" s="90"/>
      <c r="WYK56" s="90"/>
      <c r="WYL56" s="90"/>
      <c r="WYM56" s="90"/>
      <c r="WYN56" s="90"/>
      <c r="WYO56" s="90"/>
      <c r="WYP56" s="90"/>
      <c r="WYQ56" s="90"/>
      <c r="WYR56" s="90"/>
      <c r="WYS56" s="90"/>
      <c r="WYT56" s="90"/>
      <c r="WYU56" s="90"/>
      <c r="WYV56" s="90"/>
      <c r="WYW56" s="90"/>
      <c r="WYX56" s="90"/>
      <c r="WYY56" s="90"/>
      <c r="WYZ56" s="90"/>
      <c r="WZA56" s="90"/>
      <c r="WZB56" s="90"/>
      <c r="WZC56" s="90"/>
      <c r="WZD56" s="90"/>
      <c r="WZE56" s="90"/>
      <c r="WZF56" s="90"/>
      <c r="WZG56" s="90"/>
      <c r="WZH56" s="90"/>
      <c r="WZI56" s="90"/>
      <c r="WZJ56" s="90"/>
      <c r="WZK56" s="90"/>
      <c r="WZL56" s="90"/>
      <c r="WZM56" s="90"/>
      <c r="WZN56" s="90"/>
      <c r="WZO56" s="90"/>
      <c r="WZP56" s="90"/>
      <c r="WZQ56" s="90"/>
      <c r="WZR56" s="90"/>
      <c r="WZS56" s="90"/>
      <c r="WZT56" s="90"/>
      <c r="WZU56" s="90"/>
      <c r="WZV56" s="90"/>
      <c r="WZW56" s="90"/>
      <c r="WZX56" s="90"/>
      <c r="WZY56" s="90"/>
      <c r="WZZ56" s="90"/>
      <c r="XAA56" s="90"/>
      <c r="XAB56" s="90"/>
      <c r="XAC56" s="90"/>
      <c r="XAD56" s="90"/>
      <c r="XAE56" s="90"/>
      <c r="XAF56" s="90"/>
      <c r="XAG56" s="90"/>
      <c r="XAH56" s="90"/>
      <c r="XAI56" s="90"/>
      <c r="XAJ56" s="90"/>
      <c r="XAK56" s="90"/>
      <c r="XAL56" s="90"/>
      <c r="XAM56" s="90"/>
      <c r="XAN56" s="90"/>
      <c r="XAO56" s="90"/>
      <c r="XAP56" s="90"/>
      <c r="XAQ56" s="90"/>
      <c r="XAR56" s="90"/>
      <c r="XAS56" s="90"/>
      <c r="XAT56" s="90"/>
      <c r="XAU56" s="90"/>
      <c r="XAV56" s="90"/>
      <c r="XAW56" s="90"/>
      <c r="XAX56" s="90"/>
      <c r="XAY56" s="90"/>
      <c r="XAZ56" s="90"/>
      <c r="XBA56" s="90"/>
      <c r="XBB56" s="90"/>
      <c r="XBC56" s="90"/>
      <c r="XBD56" s="90"/>
      <c r="XBE56" s="90"/>
      <c r="XBF56" s="90"/>
      <c r="XBG56" s="90"/>
      <c r="XBH56" s="90"/>
      <c r="XBI56" s="90"/>
      <c r="XBJ56" s="90"/>
      <c r="XBK56" s="90"/>
      <c r="XBL56" s="90"/>
      <c r="XBM56" s="90"/>
      <c r="XBN56" s="90"/>
      <c r="XBO56" s="90"/>
      <c r="XBP56" s="90"/>
      <c r="XBQ56" s="90"/>
      <c r="XBR56" s="90"/>
      <c r="XBS56" s="90"/>
      <c r="XBT56" s="90"/>
      <c r="XBU56" s="90"/>
      <c r="XBV56" s="90"/>
      <c r="XBW56" s="90"/>
      <c r="XBX56" s="90"/>
      <c r="XBY56" s="90"/>
      <c r="XBZ56" s="90"/>
      <c r="XCA56" s="90"/>
      <c r="XCB56" s="90"/>
      <c r="XCC56" s="90"/>
      <c r="XCD56" s="90"/>
      <c r="XCE56" s="90"/>
      <c r="XCF56" s="90"/>
      <c r="XCG56" s="90"/>
      <c r="XCH56" s="90"/>
      <c r="XCI56" s="90"/>
      <c r="XCJ56" s="90"/>
      <c r="XCK56" s="90"/>
      <c r="XCL56" s="90"/>
      <c r="XCM56" s="90"/>
      <c r="XCN56" s="90"/>
      <c r="XCO56" s="90"/>
      <c r="XCP56" s="90"/>
      <c r="XCQ56" s="90"/>
      <c r="XCR56" s="90"/>
      <c r="XCS56" s="90"/>
      <c r="XCT56" s="90"/>
      <c r="XCU56" s="90"/>
      <c r="XCV56" s="90"/>
      <c r="XCW56" s="90"/>
      <c r="XCX56" s="90"/>
      <c r="XCY56" s="90"/>
      <c r="XCZ56" s="90"/>
      <c r="XDA56" s="90"/>
      <c r="XDB56" s="90"/>
      <c r="XDC56" s="90"/>
      <c r="XDD56" s="90"/>
      <c r="XDE56" s="90"/>
      <c r="XDF56" s="90"/>
      <c r="XDG56" s="90"/>
      <c r="XDH56" s="90"/>
      <c r="XDI56" s="90"/>
      <c r="XDJ56" s="90"/>
      <c r="XDK56" s="90"/>
      <c r="XDL56" s="90"/>
      <c r="XDM56" s="90"/>
      <c r="XDN56" s="90"/>
      <c r="XDO56" s="90"/>
      <c r="XDP56" s="90"/>
      <c r="XDQ56" s="90"/>
      <c r="XDR56" s="90"/>
      <c r="XDS56" s="90"/>
      <c r="XDT56" s="90"/>
      <c r="XDU56" s="90"/>
      <c r="XDV56" s="90"/>
      <c r="XDW56" s="90"/>
      <c r="XDX56" s="90"/>
      <c r="XDY56" s="90"/>
      <c r="XDZ56" s="90"/>
      <c r="XEA56" s="90"/>
      <c r="XEB56" s="90"/>
      <c r="XEC56" s="90"/>
      <c r="XED56" s="90"/>
      <c r="XEE56" s="90"/>
      <c r="XEF56" s="90"/>
      <c r="XEG56" s="90"/>
      <c r="XEH56" s="90"/>
      <c r="XEI56" s="90"/>
      <c r="XEJ56" s="90"/>
      <c r="XEK56" s="90"/>
      <c r="XEL56" s="90"/>
      <c r="XEM56" s="90"/>
      <c r="XEN56" s="90"/>
      <c r="XEO56" s="90"/>
      <c r="XEP56" s="90"/>
      <c r="XEQ56" s="90"/>
      <c r="XER56" s="90"/>
      <c r="XES56" s="90"/>
      <c r="XET56" s="90"/>
      <c r="XEU56" s="90"/>
      <c r="XEV56" s="90"/>
      <c r="XEW56" s="90"/>
      <c r="XEX56" s="90"/>
      <c r="XEY56" s="90"/>
      <c r="XEZ56" s="90"/>
      <c r="XFA56" s="90"/>
      <c r="XFB56" s="90"/>
      <c r="XFC56" s="90"/>
      <c r="XFD56" s="90"/>
    </row>
    <row r="57" spans="1:7 16134:16384" x14ac:dyDescent="0.25">
      <c r="A57" s="293" t="s">
        <v>63</v>
      </c>
      <c r="B57" s="293"/>
      <c r="C57" s="127">
        <f>+C54</f>
        <v>4719109.7</v>
      </c>
      <c r="D57" s="127">
        <f>+D54</f>
        <v>1966226.28</v>
      </c>
      <c r="E57" s="128">
        <f>IFERROR(D57/C57,0)</f>
        <v>0.41665195449895981</v>
      </c>
    </row>
    <row r="58" spans="1:7 16134:16384" s="40" customFormat="1" x14ac:dyDescent="0.25">
      <c r="A58" s="104" t="s">
        <v>83</v>
      </c>
      <c r="B58" s="105"/>
      <c r="C58" s="105"/>
      <c r="D58" s="105"/>
      <c r="E58" s="106"/>
      <c r="F58" s="107"/>
      <c r="WVN58" s="90"/>
      <c r="WVO58" s="90"/>
      <c r="WVP58" s="90"/>
      <c r="WVQ58" s="90"/>
      <c r="WVR58" s="90"/>
      <c r="WVS58" s="90"/>
      <c r="WVT58" s="90"/>
      <c r="WVU58" s="90"/>
      <c r="WVV58" s="90"/>
      <c r="WVW58" s="90"/>
      <c r="WVX58" s="90"/>
      <c r="WVY58" s="90"/>
      <c r="WVZ58" s="90"/>
      <c r="WWA58" s="90"/>
      <c r="WWB58" s="90"/>
      <c r="WWC58" s="90"/>
      <c r="WWD58" s="90"/>
      <c r="WWE58" s="90"/>
      <c r="WWF58" s="90"/>
      <c r="WWG58" s="90"/>
      <c r="WWH58" s="90"/>
      <c r="WWI58" s="90"/>
      <c r="WWJ58" s="90"/>
      <c r="WWK58" s="90"/>
      <c r="WWL58" s="90"/>
      <c r="WWM58" s="90"/>
      <c r="WWN58" s="90"/>
      <c r="WWO58" s="90"/>
      <c r="WWP58" s="90"/>
      <c r="WWQ58" s="90"/>
      <c r="WWR58" s="90"/>
      <c r="WWS58" s="90"/>
      <c r="WWT58" s="90"/>
      <c r="WWU58" s="90"/>
      <c r="WWV58" s="90"/>
      <c r="WWW58" s="90"/>
      <c r="WWX58" s="90"/>
      <c r="WWY58" s="90"/>
      <c r="WWZ58" s="90"/>
      <c r="WXA58" s="90"/>
      <c r="WXB58" s="90"/>
      <c r="WXC58" s="90"/>
      <c r="WXD58" s="90"/>
      <c r="WXE58" s="90"/>
      <c r="WXF58" s="90"/>
      <c r="WXG58" s="90"/>
      <c r="WXH58" s="90"/>
      <c r="WXI58" s="90"/>
      <c r="WXJ58" s="90"/>
      <c r="WXK58" s="90"/>
      <c r="WXL58" s="90"/>
      <c r="WXM58" s="90"/>
      <c r="WXN58" s="90"/>
      <c r="WXO58" s="90"/>
      <c r="WXP58" s="90"/>
      <c r="WXQ58" s="90"/>
      <c r="WXR58" s="90"/>
      <c r="WXS58" s="90"/>
      <c r="WXT58" s="90"/>
      <c r="WXU58" s="90"/>
      <c r="WXV58" s="90"/>
      <c r="WXW58" s="90"/>
      <c r="WXX58" s="90"/>
      <c r="WXY58" s="90"/>
      <c r="WXZ58" s="90"/>
      <c r="WYA58" s="90"/>
      <c r="WYB58" s="90"/>
      <c r="WYC58" s="90"/>
      <c r="WYD58" s="90"/>
      <c r="WYE58" s="90"/>
      <c r="WYF58" s="90"/>
      <c r="WYG58" s="90"/>
      <c r="WYH58" s="90"/>
      <c r="WYI58" s="90"/>
      <c r="WYJ58" s="90"/>
      <c r="WYK58" s="90"/>
      <c r="WYL58" s="90"/>
      <c r="WYM58" s="90"/>
      <c r="WYN58" s="90"/>
      <c r="WYO58" s="90"/>
      <c r="WYP58" s="90"/>
      <c r="WYQ58" s="90"/>
      <c r="WYR58" s="90"/>
      <c r="WYS58" s="90"/>
      <c r="WYT58" s="90"/>
      <c r="WYU58" s="90"/>
      <c r="WYV58" s="90"/>
      <c r="WYW58" s="90"/>
      <c r="WYX58" s="90"/>
      <c r="WYY58" s="90"/>
      <c r="WYZ58" s="90"/>
      <c r="WZA58" s="90"/>
      <c r="WZB58" s="90"/>
      <c r="WZC58" s="90"/>
      <c r="WZD58" s="90"/>
      <c r="WZE58" s="90"/>
      <c r="WZF58" s="90"/>
      <c r="WZG58" s="90"/>
      <c r="WZH58" s="90"/>
      <c r="WZI58" s="90"/>
      <c r="WZJ58" s="90"/>
      <c r="WZK58" s="90"/>
      <c r="WZL58" s="90"/>
      <c r="WZM58" s="90"/>
      <c r="WZN58" s="90"/>
      <c r="WZO58" s="90"/>
      <c r="WZP58" s="90"/>
      <c r="WZQ58" s="90"/>
      <c r="WZR58" s="90"/>
      <c r="WZS58" s="90"/>
      <c r="WZT58" s="90"/>
      <c r="WZU58" s="90"/>
      <c r="WZV58" s="90"/>
      <c r="WZW58" s="90"/>
      <c r="WZX58" s="90"/>
      <c r="WZY58" s="90"/>
      <c r="WZZ58" s="90"/>
      <c r="XAA58" s="90"/>
      <c r="XAB58" s="90"/>
      <c r="XAC58" s="90"/>
      <c r="XAD58" s="90"/>
      <c r="XAE58" s="90"/>
      <c r="XAF58" s="90"/>
      <c r="XAG58" s="90"/>
      <c r="XAH58" s="90"/>
      <c r="XAI58" s="90"/>
      <c r="XAJ58" s="90"/>
      <c r="XAK58" s="90"/>
      <c r="XAL58" s="90"/>
      <c r="XAM58" s="90"/>
      <c r="XAN58" s="90"/>
      <c r="XAO58" s="90"/>
      <c r="XAP58" s="90"/>
      <c r="XAQ58" s="90"/>
      <c r="XAR58" s="90"/>
      <c r="XAS58" s="90"/>
      <c r="XAT58" s="90"/>
      <c r="XAU58" s="90"/>
      <c r="XAV58" s="90"/>
      <c r="XAW58" s="90"/>
      <c r="XAX58" s="90"/>
      <c r="XAY58" s="90"/>
      <c r="XAZ58" s="90"/>
      <c r="XBA58" s="90"/>
      <c r="XBB58" s="90"/>
      <c r="XBC58" s="90"/>
      <c r="XBD58" s="90"/>
      <c r="XBE58" s="90"/>
      <c r="XBF58" s="90"/>
      <c r="XBG58" s="90"/>
      <c r="XBH58" s="90"/>
      <c r="XBI58" s="90"/>
      <c r="XBJ58" s="90"/>
      <c r="XBK58" s="90"/>
      <c r="XBL58" s="90"/>
      <c r="XBM58" s="90"/>
      <c r="XBN58" s="90"/>
      <c r="XBO58" s="90"/>
      <c r="XBP58" s="90"/>
      <c r="XBQ58" s="90"/>
      <c r="XBR58" s="90"/>
      <c r="XBS58" s="90"/>
      <c r="XBT58" s="90"/>
      <c r="XBU58" s="90"/>
      <c r="XBV58" s="90"/>
      <c r="XBW58" s="90"/>
      <c r="XBX58" s="90"/>
      <c r="XBY58" s="90"/>
      <c r="XBZ58" s="90"/>
      <c r="XCA58" s="90"/>
      <c r="XCB58" s="90"/>
      <c r="XCC58" s="90"/>
      <c r="XCD58" s="90"/>
      <c r="XCE58" s="90"/>
      <c r="XCF58" s="90"/>
      <c r="XCG58" s="90"/>
      <c r="XCH58" s="90"/>
      <c r="XCI58" s="90"/>
      <c r="XCJ58" s="90"/>
      <c r="XCK58" s="90"/>
      <c r="XCL58" s="90"/>
      <c r="XCM58" s="90"/>
      <c r="XCN58" s="90"/>
      <c r="XCO58" s="90"/>
      <c r="XCP58" s="90"/>
      <c r="XCQ58" s="90"/>
      <c r="XCR58" s="90"/>
      <c r="XCS58" s="90"/>
      <c r="XCT58" s="90"/>
      <c r="XCU58" s="90"/>
      <c r="XCV58" s="90"/>
      <c r="XCW58" s="90"/>
      <c r="XCX58" s="90"/>
      <c r="XCY58" s="90"/>
      <c r="XCZ58" s="90"/>
      <c r="XDA58" s="90"/>
      <c r="XDB58" s="90"/>
      <c r="XDC58" s="90"/>
      <c r="XDD58" s="90"/>
      <c r="XDE58" s="90"/>
      <c r="XDF58" s="90"/>
      <c r="XDG58" s="90"/>
      <c r="XDH58" s="90"/>
      <c r="XDI58" s="90"/>
      <c r="XDJ58" s="90"/>
      <c r="XDK58" s="90"/>
      <c r="XDL58" s="90"/>
      <c r="XDM58" s="90"/>
      <c r="XDN58" s="90"/>
      <c r="XDO58" s="90"/>
      <c r="XDP58" s="90"/>
      <c r="XDQ58" s="90"/>
      <c r="XDR58" s="90"/>
      <c r="XDS58" s="90"/>
      <c r="XDT58" s="90"/>
      <c r="XDU58" s="90"/>
      <c r="XDV58" s="90"/>
      <c r="XDW58" s="90"/>
      <c r="XDX58" s="90"/>
      <c r="XDY58" s="90"/>
      <c r="XDZ58" s="90"/>
      <c r="XEA58" s="90"/>
      <c r="XEB58" s="90"/>
      <c r="XEC58" s="90"/>
      <c r="XED58" s="90"/>
      <c r="XEE58" s="90"/>
      <c r="XEF58" s="90"/>
      <c r="XEG58" s="90"/>
      <c r="XEH58" s="90"/>
      <c r="XEI58" s="90"/>
      <c r="XEJ58" s="90"/>
      <c r="XEK58" s="90"/>
      <c r="XEL58" s="90"/>
      <c r="XEM58" s="90"/>
      <c r="XEN58" s="90"/>
      <c r="XEO58" s="90"/>
      <c r="XEP58" s="90"/>
      <c r="XEQ58" s="90"/>
      <c r="XER58" s="90"/>
      <c r="XES58" s="90"/>
      <c r="XET58" s="90"/>
      <c r="XEU58" s="90"/>
      <c r="XEV58" s="90"/>
      <c r="XEW58" s="90"/>
      <c r="XEX58" s="90"/>
      <c r="XEY58" s="90"/>
      <c r="XEZ58" s="90"/>
      <c r="XFA58" s="90"/>
      <c r="XFB58" s="90"/>
      <c r="XFC58" s="90"/>
      <c r="XFD58" s="90"/>
    </row>
    <row r="59" spans="1:7 16134:16384" s="112" customFormat="1" ht="20.25" customHeight="1" x14ac:dyDescent="0.2">
      <c r="A59" s="108" t="s">
        <v>54</v>
      </c>
      <c r="B59" s="109" t="s">
        <v>55</v>
      </c>
      <c r="C59" s="109" t="s">
        <v>56</v>
      </c>
      <c r="D59" s="109" t="s">
        <v>57</v>
      </c>
      <c r="E59" s="148" t="s">
        <v>58</v>
      </c>
      <c r="F59" s="111"/>
      <c r="G59" s="111"/>
      <c r="WVN59" s="90"/>
      <c r="WVO59" s="90"/>
      <c r="WVP59" s="90"/>
      <c r="WVQ59" s="90"/>
      <c r="WVR59" s="90"/>
      <c r="WVS59" s="90"/>
      <c r="WVT59" s="90"/>
      <c r="WVU59" s="90"/>
      <c r="WVV59" s="90"/>
      <c r="WVW59" s="90"/>
      <c r="WVX59" s="90"/>
      <c r="WVY59" s="90"/>
      <c r="WVZ59" s="90"/>
      <c r="WWA59" s="90"/>
      <c r="WWB59" s="90"/>
      <c r="WWC59" s="90"/>
      <c r="WWD59" s="90"/>
      <c r="WWE59" s="90"/>
      <c r="WWF59" s="90"/>
      <c r="WWG59" s="90"/>
      <c r="WWH59" s="90"/>
      <c r="WWI59" s="90"/>
      <c r="WWJ59" s="90"/>
      <c r="WWK59" s="90"/>
      <c r="WWL59" s="90"/>
      <c r="WWM59" s="90"/>
      <c r="WWN59" s="90"/>
      <c r="WWO59" s="90"/>
      <c r="WWP59" s="90"/>
      <c r="WWQ59" s="90"/>
      <c r="WWR59" s="90"/>
      <c r="WWS59" s="90"/>
      <c r="WWT59" s="90"/>
      <c r="WWU59" s="90"/>
      <c r="WWV59" s="90"/>
      <c r="WWW59" s="90"/>
      <c r="WWX59" s="90"/>
      <c r="WWY59" s="90"/>
      <c r="WWZ59" s="90"/>
      <c r="WXA59" s="90"/>
      <c r="WXB59" s="90"/>
      <c r="WXC59" s="90"/>
      <c r="WXD59" s="90"/>
      <c r="WXE59" s="90"/>
      <c r="WXF59" s="90"/>
      <c r="WXG59" s="90"/>
      <c r="WXH59" s="90"/>
      <c r="WXI59" s="90"/>
      <c r="WXJ59" s="90"/>
      <c r="WXK59" s="90"/>
      <c r="WXL59" s="90"/>
      <c r="WXM59" s="90"/>
      <c r="WXN59" s="90"/>
      <c r="WXO59" s="90"/>
      <c r="WXP59" s="90"/>
      <c r="WXQ59" s="90"/>
      <c r="WXR59" s="90"/>
      <c r="WXS59" s="90"/>
      <c r="WXT59" s="90"/>
      <c r="WXU59" s="90"/>
      <c r="WXV59" s="90"/>
      <c r="WXW59" s="90"/>
      <c r="WXX59" s="90"/>
      <c r="WXY59" s="90"/>
      <c r="WXZ59" s="90"/>
      <c r="WYA59" s="90"/>
      <c r="WYB59" s="90"/>
      <c r="WYC59" s="90"/>
      <c r="WYD59" s="90"/>
      <c r="WYE59" s="90"/>
      <c r="WYF59" s="90"/>
      <c r="WYG59" s="90"/>
      <c r="WYH59" s="90"/>
      <c r="WYI59" s="90"/>
      <c r="WYJ59" s="90"/>
      <c r="WYK59" s="90"/>
      <c r="WYL59" s="90"/>
      <c r="WYM59" s="90"/>
      <c r="WYN59" s="90"/>
      <c r="WYO59" s="90"/>
      <c r="WYP59" s="90"/>
      <c r="WYQ59" s="90"/>
      <c r="WYR59" s="90"/>
      <c r="WYS59" s="90"/>
      <c r="WYT59" s="90"/>
      <c r="WYU59" s="90"/>
      <c r="WYV59" s="90"/>
      <c r="WYW59" s="90"/>
      <c r="WYX59" s="90"/>
      <c r="WYY59" s="90"/>
      <c r="WYZ59" s="90"/>
      <c r="WZA59" s="90"/>
      <c r="WZB59" s="90"/>
      <c r="WZC59" s="90"/>
      <c r="WZD59" s="90"/>
      <c r="WZE59" s="90"/>
      <c r="WZF59" s="90"/>
      <c r="WZG59" s="90"/>
      <c r="WZH59" s="90"/>
      <c r="WZI59" s="90"/>
      <c r="WZJ59" s="90"/>
      <c r="WZK59" s="90"/>
      <c r="WZL59" s="90"/>
      <c r="WZM59" s="90"/>
      <c r="WZN59" s="90"/>
      <c r="WZO59" s="90"/>
      <c r="WZP59" s="90"/>
      <c r="WZQ59" s="90"/>
      <c r="WZR59" s="90"/>
      <c r="WZS59" s="90"/>
      <c r="WZT59" s="90"/>
      <c r="WZU59" s="90"/>
      <c r="WZV59" s="90"/>
      <c r="WZW59" s="90"/>
      <c r="WZX59" s="90"/>
      <c r="WZY59" s="90"/>
      <c r="WZZ59" s="90"/>
      <c r="XAA59" s="90"/>
      <c r="XAB59" s="90"/>
      <c r="XAC59" s="90"/>
      <c r="XAD59" s="90"/>
      <c r="XAE59" s="90"/>
      <c r="XAF59" s="90"/>
      <c r="XAG59" s="90"/>
      <c r="XAH59" s="90"/>
      <c r="XAI59" s="90"/>
      <c r="XAJ59" s="90"/>
      <c r="XAK59" s="90"/>
      <c r="XAL59" s="90"/>
      <c r="XAM59" s="90"/>
      <c r="XAN59" s="90"/>
      <c r="XAO59" s="90"/>
      <c r="XAP59" s="90"/>
      <c r="XAQ59" s="90"/>
      <c r="XAR59" s="90"/>
      <c r="XAS59" s="90"/>
      <c r="XAT59" s="90"/>
      <c r="XAU59" s="90"/>
      <c r="XAV59" s="90"/>
      <c r="XAW59" s="90"/>
      <c r="XAX59" s="90"/>
      <c r="XAY59" s="90"/>
      <c r="XAZ59" s="90"/>
      <c r="XBA59" s="90"/>
      <c r="XBB59" s="90"/>
      <c r="XBC59" s="90"/>
      <c r="XBD59" s="90"/>
      <c r="XBE59" s="90"/>
      <c r="XBF59" s="90"/>
      <c r="XBG59" s="90"/>
      <c r="XBH59" s="90"/>
      <c r="XBI59" s="90"/>
      <c r="XBJ59" s="90"/>
      <c r="XBK59" s="90"/>
      <c r="XBL59" s="90"/>
      <c r="XBM59" s="90"/>
      <c r="XBN59" s="90"/>
      <c r="XBO59" s="90"/>
      <c r="XBP59" s="90"/>
      <c r="XBQ59" s="90"/>
      <c r="XBR59" s="90"/>
      <c r="XBS59" s="90"/>
      <c r="XBT59" s="90"/>
      <c r="XBU59" s="90"/>
      <c r="XBV59" s="90"/>
      <c r="XBW59" s="90"/>
      <c r="XBX59" s="90"/>
      <c r="XBY59" s="90"/>
      <c r="XBZ59" s="90"/>
      <c r="XCA59" s="90"/>
      <c r="XCB59" s="90"/>
      <c r="XCC59" s="90"/>
      <c r="XCD59" s="90"/>
      <c r="XCE59" s="90"/>
      <c r="XCF59" s="90"/>
      <c r="XCG59" s="90"/>
      <c r="XCH59" s="90"/>
      <c r="XCI59" s="90"/>
      <c r="XCJ59" s="90"/>
      <c r="XCK59" s="90"/>
      <c r="XCL59" s="90"/>
      <c r="XCM59" s="90"/>
      <c r="XCN59" s="90"/>
      <c r="XCO59" s="90"/>
      <c r="XCP59" s="90"/>
      <c r="XCQ59" s="90"/>
      <c r="XCR59" s="90"/>
      <c r="XCS59" s="90"/>
      <c r="XCT59" s="90"/>
      <c r="XCU59" s="90"/>
      <c r="XCV59" s="90"/>
      <c r="XCW59" s="90"/>
      <c r="XCX59" s="90"/>
      <c r="XCY59" s="90"/>
      <c r="XCZ59" s="90"/>
      <c r="XDA59" s="90"/>
      <c r="XDB59" s="90"/>
      <c r="XDC59" s="90"/>
      <c r="XDD59" s="90"/>
      <c r="XDE59" s="90"/>
      <c r="XDF59" s="90"/>
      <c r="XDG59" s="90"/>
      <c r="XDH59" s="90"/>
      <c r="XDI59" s="90"/>
      <c r="XDJ59" s="90"/>
      <c r="XDK59" s="90"/>
      <c r="XDL59" s="90"/>
      <c r="XDM59" s="90"/>
      <c r="XDN59" s="90"/>
      <c r="XDO59" s="90"/>
      <c r="XDP59" s="90"/>
      <c r="XDQ59" s="90"/>
      <c r="XDR59" s="90"/>
      <c r="XDS59" s="90"/>
      <c r="XDT59" s="90"/>
      <c r="XDU59" s="90"/>
      <c r="XDV59" s="90"/>
      <c r="XDW59" s="90"/>
      <c r="XDX59" s="90"/>
      <c r="XDY59" s="90"/>
      <c r="XDZ59" s="90"/>
      <c r="XEA59" s="90"/>
      <c r="XEB59" s="90"/>
      <c r="XEC59" s="90"/>
      <c r="XED59" s="90"/>
      <c r="XEE59" s="90"/>
      <c r="XEF59" s="90"/>
      <c r="XEG59" s="90"/>
      <c r="XEH59" s="90"/>
      <c r="XEI59" s="90"/>
      <c r="XEJ59" s="90"/>
      <c r="XEK59" s="90"/>
      <c r="XEL59" s="90"/>
      <c r="XEM59" s="90"/>
      <c r="XEN59" s="90"/>
      <c r="XEO59" s="90"/>
      <c r="XEP59" s="90"/>
      <c r="XEQ59" s="90"/>
      <c r="XER59" s="90"/>
      <c r="XES59" s="90"/>
      <c r="XET59" s="90"/>
      <c r="XEU59" s="90"/>
      <c r="XEV59" s="90"/>
      <c r="XEW59" s="90"/>
      <c r="XEX59" s="90"/>
      <c r="XEY59" s="90"/>
      <c r="XEZ59" s="90"/>
      <c r="XFA59" s="90"/>
      <c r="XFB59" s="90"/>
      <c r="XFC59" s="90"/>
      <c r="XFD59" s="90"/>
    </row>
    <row r="60" spans="1:7 16134:16384" s="112" customFormat="1" ht="14.25" customHeight="1" x14ac:dyDescent="0.2">
      <c r="A60" s="114">
        <v>9</v>
      </c>
      <c r="B60" s="114" t="s">
        <v>80</v>
      </c>
      <c r="C60" s="115">
        <f>+C61</f>
        <v>271627.74</v>
      </c>
      <c r="D60" s="115">
        <f>+D61</f>
        <v>0</v>
      </c>
      <c r="E60" s="116">
        <f>IFERROR(D60/C60,0)</f>
        <v>0</v>
      </c>
      <c r="F60" s="111"/>
      <c r="G60" s="111"/>
      <c r="WVN60" s="90"/>
      <c r="WVO60" s="90"/>
      <c r="WVP60" s="90"/>
      <c r="WVQ60" s="90"/>
      <c r="WVR60" s="90"/>
      <c r="WVS60" s="90"/>
      <c r="WVT60" s="90"/>
      <c r="WVU60" s="90"/>
      <c r="WVV60" s="90"/>
      <c r="WVW60" s="90"/>
      <c r="WVX60" s="90"/>
      <c r="WVY60" s="90"/>
      <c r="WVZ60" s="90"/>
      <c r="WWA60" s="90"/>
      <c r="WWB60" s="90"/>
      <c r="WWC60" s="90"/>
      <c r="WWD60" s="90"/>
      <c r="WWE60" s="90"/>
      <c r="WWF60" s="90"/>
      <c r="WWG60" s="90"/>
      <c r="WWH60" s="90"/>
      <c r="WWI60" s="90"/>
      <c r="WWJ60" s="90"/>
      <c r="WWK60" s="90"/>
      <c r="WWL60" s="90"/>
      <c r="WWM60" s="90"/>
      <c r="WWN60" s="90"/>
      <c r="WWO60" s="90"/>
      <c r="WWP60" s="90"/>
      <c r="WWQ60" s="90"/>
      <c r="WWR60" s="90"/>
      <c r="WWS60" s="90"/>
      <c r="WWT60" s="90"/>
      <c r="WWU60" s="90"/>
      <c r="WWV60" s="90"/>
      <c r="WWW60" s="90"/>
      <c r="WWX60" s="90"/>
      <c r="WWY60" s="90"/>
      <c r="WWZ60" s="90"/>
      <c r="WXA60" s="90"/>
      <c r="WXB60" s="90"/>
      <c r="WXC60" s="90"/>
      <c r="WXD60" s="90"/>
      <c r="WXE60" s="90"/>
      <c r="WXF60" s="90"/>
      <c r="WXG60" s="90"/>
      <c r="WXH60" s="90"/>
      <c r="WXI60" s="90"/>
      <c r="WXJ60" s="90"/>
      <c r="WXK60" s="90"/>
      <c r="WXL60" s="90"/>
      <c r="WXM60" s="90"/>
      <c r="WXN60" s="90"/>
      <c r="WXO60" s="90"/>
      <c r="WXP60" s="90"/>
      <c r="WXQ60" s="90"/>
      <c r="WXR60" s="90"/>
      <c r="WXS60" s="90"/>
      <c r="WXT60" s="90"/>
      <c r="WXU60" s="90"/>
      <c r="WXV60" s="90"/>
      <c r="WXW60" s="90"/>
      <c r="WXX60" s="90"/>
      <c r="WXY60" s="90"/>
      <c r="WXZ60" s="90"/>
      <c r="WYA60" s="90"/>
      <c r="WYB60" s="90"/>
      <c r="WYC60" s="90"/>
      <c r="WYD60" s="90"/>
      <c r="WYE60" s="90"/>
      <c r="WYF60" s="90"/>
      <c r="WYG60" s="90"/>
      <c r="WYH60" s="90"/>
      <c r="WYI60" s="90"/>
      <c r="WYJ60" s="90"/>
      <c r="WYK60" s="90"/>
      <c r="WYL60" s="90"/>
      <c r="WYM60" s="90"/>
      <c r="WYN60" s="90"/>
      <c r="WYO60" s="90"/>
      <c r="WYP60" s="90"/>
      <c r="WYQ60" s="90"/>
      <c r="WYR60" s="90"/>
      <c r="WYS60" s="90"/>
      <c r="WYT60" s="90"/>
      <c r="WYU60" s="90"/>
      <c r="WYV60" s="90"/>
      <c r="WYW60" s="90"/>
      <c r="WYX60" s="90"/>
      <c r="WYY60" s="90"/>
      <c r="WYZ60" s="90"/>
      <c r="WZA60" s="90"/>
      <c r="WZB60" s="90"/>
      <c r="WZC60" s="90"/>
      <c r="WZD60" s="90"/>
      <c r="WZE60" s="90"/>
      <c r="WZF60" s="90"/>
      <c r="WZG60" s="90"/>
      <c r="WZH60" s="90"/>
      <c r="WZI60" s="90"/>
      <c r="WZJ60" s="90"/>
      <c r="WZK60" s="90"/>
      <c r="WZL60" s="90"/>
      <c r="WZM60" s="90"/>
      <c r="WZN60" s="90"/>
      <c r="WZO60" s="90"/>
      <c r="WZP60" s="90"/>
      <c r="WZQ60" s="90"/>
      <c r="WZR60" s="90"/>
      <c r="WZS60" s="90"/>
      <c r="WZT60" s="90"/>
      <c r="WZU60" s="90"/>
      <c r="WZV60" s="90"/>
      <c r="WZW60" s="90"/>
      <c r="WZX60" s="90"/>
      <c r="WZY60" s="90"/>
      <c r="WZZ60" s="90"/>
      <c r="XAA60" s="90"/>
      <c r="XAB60" s="90"/>
      <c r="XAC60" s="90"/>
      <c r="XAD60" s="90"/>
      <c r="XAE60" s="90"/>
      <c r="XAF60" s="90"/>
      <c r="XAG60" s="90"/>
      <c r="XAH60" s="90"/>
      <c r="XAI60" s="90"/>
      <c r="XAJ60" s="90"/>
      <c r="XAK60" s="90"/>
      <c r="XAL60" s="90"/>
      <c r="XAM60" s="90"/>
      <c r="XAN60" s="90"/>
      <c r="XAO60" s="90"/>
      <c r="XAP60" s="90"/>
      <c r="XAQ60" s="90"/>
      <c r="XAR60" s="90"/>
      <c r="XAS60" s="90"/>
      <c r="XAT60" s="90"/>
      <c r="XAU60" s="90"/>
      <c r="XAV60" s="90"/>
      <c r="XAW60" s="90"/>
      <c r="XAX60" s="90"/>
      <c r="XAY60" s="90"/>
      <c r="XAZ60" s="90"/>
      <c r="XBA60" s="90"/>
      <c r="XBB60" s="90"/>
      <c r="XBC60" s="90"/>
      <c r="XBD60" s="90"/>
      <c r="XBE60" s="90"/>
      <c r="XBF60" s="90"/>
      <c r="XBG60" s="90"/>
      <c r="XBH60" s="90"/>
      <c r="XBI60" s="90"/>
      <c r="XBJ60" s="90"/>
      <c r="XBK60" s="90"/>
      <c r="XBL60" s="90"/>
      <c r="XBM60" s="90"/>
      <c r="XBN60" s="90"/>
      <c r="XBO60" s="90"/>
      <c r="XBP60" s="90"/>
      <c r="XBQ60" s="90"/>
      <c r="XBR60" s="90"/>
      <c r="XBS60" s="90"/>
      <c r="XBT60" s="90"/>
      <c r="XBU60" s="90"/>
      <c r="XBV60" s="90"/>
      <c r="XBW60" s="90"/>
      <c r="XBX60" s="90"/>
      <c r="XBY60" s="90"/>
      <c r="XBZ60" s="90"/>
      <c r="XCA60" s="90"/>
      <c r="XCB60" s="90"/>
      <c r="XCC60" s="90"/>
      <c r="XCD60" s="90"/>
      <c r="XCE60" s="90"/>
      <c r="XCF60" s="90"/>
      <c r="XCG60" s="90"/>
      <c r="XCH60" s="90"/>
      <c r="XCI60" s="90"/>
      <c r="XCJ60" s="90"/>
      <c r="XCK60" s="90"/>
      <c r="XCL60" s="90"/>
      <c r="XCM60" s="90"/>
      <c r="XCN60" s="90"/>
      <c r="XCO60" s="90"/>
      <c r="XCP60" s="90"/>
      <c r="XCQ60" s="90"/>
      <c r="XCR60" s="90"/>
      <c r="XCS60" s="90"/>
      <c r="XCT60" s="90"/>
      <c r="XCU60" s="90"/>
      <c r="XCV60" s="90"/>
      <c r="XCW60" s="90"/>
      <c r="XCX60" s="90"/>
      <c r="XCY60" s="90"/>
      <c r="XCZ60" s="90"/>
      <c r="XDA60" s="90"/>
      <c r="XDB60" s="90"/>
      <c r="XDC60" s="90"/>
      <c r="XDD60" s="90"/>
      <c r="XDE60" s="90"/>
      <c r="XDF60" s="90"/>
      <c r="XDG60" s="90"/>
      <c r="XDH60" s="90"/>
      <c r="XDI60" s="90"/>
      <c r="XDJ60" s="90"/>
      <c r="XDK60" s="90"/>
      <c r="XDL60" s="90"/>
      <c r="XDM60" s="90"/>
      <c r="XDN60" s="90"/>
      <c r="XDO60" s="90"/>
      <c r="XDP60" s="90"/>
      <c r="XDQ60" s="90"/>
      <c r="XDR60" s="90"/>
      <c r="XDS60" s="90"/>
      <c r="XDT60" s="90"/>
      <c r="XDU60" s="90"/>
      <c r="XDV60" s="90"/>
      <c r="XDW60" s="90"/>
      <c r="XDX60" s="90"/>
      <c r="XDY60" s="90"/>
      <c r="XDZ60" s="90"/>
      <c r="XEA60" s="90"/>
      <c r="XEB60" s="90"/>
      <c r="XEC60" s="90"/>
      <c r="XED60" s="90"/>
      <c r="XEE60" s="90"/>
      <c r="XEF60" s="90"/>
      <c r="XEG60" s="90"/>
      <c r="XEH60" s="90"/>
      <c r="XEI60" s="90"/>
      <c r="XEJ60" s="90"/>
      <c r="XEK60" s="90"/>
      <c r="XEL60" s="90"/>
      <c r="XEM60" s="90"/>
      <c r="XEN60" s="90"/>
      <c r="XEO60" s="90"/>
      <c r="XEP60" s="90"/>
      <c r="XEQ60" s="90"/>
      <c r="XER60" s="90"/>
      <c r="XES60" s="90"/>
      <c r="XET60" s="90"/>
      <c r="XEU60" s="90"/>
      <c r="XEV60" s="90"/>
      <c r="XEW60" s="90"/>
      <c r="XEX60" s="90"/>
      <c r="XEY60" s="90"/>
      <c r="XEZ60" s="90"/>
      <c r="XFA60" s="90"/>
      <c r="XFB60" s="90"/>
      <c r="XFC60" s="90"/>
      <c r="XFD60" s="90"/>
    </row>
    <row r="61" spans="1:7 16134:16384" ht="14.25" customHeight="1" x14ac:dyDescent="0.25">
      <c r="A61" s="117">
        <v>9</v>
      </c>
      <c r="B61" s="118" t="s">
        <v>81</v>
      </c>
      <c r="C61" s="119">
        <f>SUM(C62:C62)</f>
        <v>271627.74</v>
      </c>
      <c r="D61" s="119">
        <f>SUM(D62:D62)</f>
        <v>0</v>
      </c>
      <c r="E61" s="120">
        <f>IFERROR(D61/C61,0)</f>
        <v>0</v>
      </c>
    </row>
    <row r="62" spans="1:7 16134:16384" s="126" customFormat="1" ht="14.25" customHeight="1" x14ac:dyDescent="0.2">
      <c r="A62" s="121">
        <v>9</v>
      </c>
      <c r="B62" s="122" t="s">
        <v>82</v>
      </c>
      <c r="C62" s="123">
        <v>271627.74</v>
      </c>
      <c r="D62" s="123">
        <v>0</v>
      </c>
      <c r="E62" s="124">
        <f>IFERROR(D62/C62,0)</f>
        <v>0</v>
      </c>
      <c r="F62" s="125"/>
      <c r="G62" s="125"/>
      <c r="WVN62" s="90"/>
      <c r="WVO62" s="90"/>
      <c r="WVP62" s="90"/>
      <c r="WVQ62" s="90"/>
      <c r="WVR62" s="90"/>
      <c r="WVS62" s="90"/>
      <c r="WVT62" s="90"/>
      <c r="WVU62" s="90"/>
      <c r="WVV62" s="90"/>
      <c r="WVW62" s="90"/>
      <c r="WVX62" s="90"/>
      <c r="WVY62" s="90"/>
      <c r="WVZ62" s="90"/>
      <c r="WWA62" s="90"/>
      <c r="WWB62" s="90"/>
      <c r="WWC62" s="90"/>
      <c r="WWD62" s="90"/>
      <c r="WWE62" s="90"/>
      <c r="WWF62" s="90"/>
      <c r="WWG62" s="90"/>
      <c r="WWH62" s="90"/>
      <c r="WWI62" s="90"/>
      <c r="WWJ62" s="90"/>
      <c r="WWK62" s="90"/>
      <c r="WWL62" s="90"/>
      <c r="WWM62" s="90"/>
      <c r="WWN62" s="90"/>
      <c r="WWO62" s="90"/>
      <c r="WWP62" s="90"/>
      <c r="WWQ62" s="90"/>
      <c r="WWR62" s="90"/>
      <c r="WWS62" s="90"/>
      <c r="WWT62" s="90"/>
      <c r="WWU62" s="90"/>
      <c r="WWV62" s="90"/>
      <c r="WWW62" s="90"/>
      <c r="WWX62" s="90"/>
      <c r="WWY62" s="90"/>
      <c r="WWZ62" s="90"/>
      <c r="WXA62" s="90"/>
      <c r="WXB62" s="90"/>
      <c r="WXC62" s="90"/>
      <c r="WXD62" s="90"/>
      <c r="WXE62" s="90"/>
      <c r="WXF62" s="90"/>
      <c r="WXG62" s="90"/>
      <c r="WXH62" s="90"/>
      <c r="WXI62" s="90"/>
      <c r="WXJ62" s="90"/>
      <c r="WXK62" s="90"/>
      <c r="WXL62" s="90"/>
      <c r="WXM62" s="90"/>
      <c r="WXN62" s="90"/>
      <c r="WXO62" s="90"/>
      <c r="WXP62" s="90"/>
      <c r="WXQ62" s="90"/>
      <c r="WXR62" s="90"/>
      <c r="WXS62" s="90"/>
      <c r="WXT62" s="90"/>
      <c r="WXU62" s="90"/>
      <c r="WXV62" s="90"/>
      <c r="WXW62" s="90"/>
      <c r="WXX62" s="90"/>
      <c r="WXY62" s="90"/>
      <c r="WXZ62" s="90"/>
      <c r="WYA62" s="90"/>
      <c r="WYB62" s="90"/>
      <c r="WYC62" s="90"/>
      <c r="WYD62" s="90"/>
      <c r="WYE62" s="90"/>
      <c r="WYF62" s="90"/>
      <c r="WYG62" s="90"/>
      <c r="WYH62" s="90"/>
      <c r="WYI62" s="90"/>
      <c r="WYJ62" s="90"/>
      <c r="WYK62" s="90"/>
      <c r="WYL62" s="90"/>
      <c r="WYM62" s="90"/>
      <c r="WYN62" s="90"/>
      <c r="WYO62" s="90"/>
      <c r="WYP62" s="90"/>
      <c r="WYQ62" s="90"/>
      <c r="WYR62" s="90"/>
      <c r="WYS62" s="90"/>
      <c r="WYT62" s="90"/>
      <c r="WYU62" s="90"/>
      <c r="WYV62" s="90"/>
      <c r="WYW62" s="90"/>
      <c r="WYX62" s="90"/>
      <c r="WYY62" s="90"/>
      <c r="WYZ62" s="90"/>
      <c r="WZA62" s="90"/>
      <c r="WZB62" s="90"/>
      <c r="WZC62" s="90"/>
      <c r="WZD62" s="90"/>
      <c r="WZE62" s="90"/>
      <c r="WZF62" s="90"/>
      <c r="WZG62" s="90"/>
      <c r="WZH62" s="90"/>
      <c r="WZI62" s="90"/>
      <c r="WZJ62" s="90"/>
      <c r="WZK62" s="90"/>
      <c r="WZL62" s="90"/>
      <c r="WZM62" s="90"/>
      <c r="WZN62" s="90"/>
      <c r="WZO62" s="90"/>
      <c r="WZP62" s="90"/>
      <c r="WZQ62" s="90"/>
      <c r="WZR62" s="90"/>
      <c r="WZS62" s="90"/>
      <c r="WZT62" s="90"/>
      <c r="WZU62" s="90"/>
      <c r="WZV62" s="90"/>
      <c r="WZW62" s="90"/>
      <c r="WZX62" s="90"/>
      <c r="WZY62" s="90"/>
      <c r="WZZ62" s="90"/>
      <c r="XAA62" s="90"/>
      <c r="XAB62" s="90"/>
      <c r="XAC62" s="90"/>
      <c r="XAD62" s="90"/>
      <c r="XAE62" s="90"/>
      <c r="XAF62" s="90"/>
      <c r="XAG62" s="90"/>
      <c r="XAH62" s="90"/>
      <c r="XAI62" s="90"/>
      <c r="XAJ62" s="90"/>
      <c r="XAK62" s="90"/>
      <c r="XAL62" s="90"/>
      <c r="XAM62" s="90"/>
      <c r="XAN62" s="90"/>
      <c r="XAO62" s="90"/>
      <c r="XAP62" s="90"/>
      <c r="XAQ62" s="90"/>
      <c r="XAR62" s="90"/>
      <c r="XAS62" s="90"/>
      <c r="XAT62" s="90"/>
      <c r="XAU62" s="90"/>
      <c r="XAV62" s="90"/>
      <c r="XAW62" s="90"/>
      <c r="XAX62" s="90"/>
      <c r="XAY62" s="90"/>
      <c r="XAZ62" s="90"/>
      <c r="XBA62" s="90"/>
      <c r="XBB62" s="90"/>
      <c r="XBC62" s="90"/>
      <c r="XBD62" s="90"/>
      <c r="XBE62" s="90"/>
      <c r="XBF62" s="90"/>
      <c r="XBG62" s="90"/>
      <c r="XBH62" s="90"/>
      <c r="XBI62" s="90"/>
      <c r="XBJ62" s="90"/>
      <c r="XBK62" s="90"/>
      <c r="XBL62" s="90"/>
      <c r="XBM62" s="90"/>
      <c r="XBN62" s="90"/>
      <c r="XBO62" s="90"/>
      <c r="XBP62" s="90"/>
      <c r="XBQ62" s="90"/>
      <c r="XBR62" s="90"/>
      <c r="XBS62" s="90"/>
      <c r="XBT62" s="90"/>
      <c r="XBU62" s="90"/>
      <c r="XBV62" s="90"/>
      <c r="XBW62" s="90"/>
      <c r="XBX62" s="90"/>
      <c r="XBY62" s="90"/>
      <c r="XBZ62" s="90"/>
      <c r="XCA62" s="90"/>
      <c r="XCB62" s="90"/>
      <c r="XCC62" s="90"/>
      <c r="XCD62" s="90"/>
      <c r="XCE62" s="90"/>
      <c r="XCF62" s="90"/>
      <c r="XCG62" s="90"/>
      <c r="XCH62" s="90"/>
      <c r="XCI62" s="90"/>
      <c r="XCJ62" s="90"/>
      <c r="XCK62" s="90"/>
      <c r="XCL62" s="90"/>
      <c r="XCM62" s="90"/>
      <c r="XCN62" s="90"/>
      <c r="XCO62" s="90"/>
      <c r="XCP62" s="90"/>
      <c r="XCQ62" s="90"/>
      <c r="XCR62" s="90"/>
      <c r="XCS62" s="90"/>
      <c r="XCT62" s="90"/>
      <c r="XCU62" s="90"/>
      <c r="XCV62" s="90"/>
      <c r="XCW62" s="90"/>
      <c r="XCX62" s="90"/>
      <c r="XCY62" s="90"/>
      <c r="XCZ62" s="90"/>
      <c r="XDA62" s="90"/>
      <c r="XDB62" s="90"/>
      <c r="XDC62" s="90"/>
      <c r="XDD62" s="90"/>
      <c r="XDE62" s="90"/>
      <c r="XDF62" s="90"/>
      <c r="XDG62" s="90"/>
      <c r="XDH62" s="90"/>
      <c r="XDI62" s="90"/>
      <c r="XDJ62" s="90"/>
      <c r="XDK62" s="90"/>
      <c r="XDL62" s="90"/>
      <c r="XDM62" s="90"/>
      <c r="XDN62" s="90"/>
      <c r="XDO62" s="90"/>
      <c r="XDP62" s="90"/>
      <c r="XDQ62" s="90"/>
      <c r="XDR62" s="90"/>
      <c r="XDS62" s="90"/>
      <c r="XDT62" s="90"/>
      <c r="XDU62" s="90"/>
      <c r="XDV62" s="90"/>
      <c r="XDW62" s="90"/>
      <c r="XDX62" s="90"/>
      <c r="XDY62" s="90"/>
      <c r="XDZ62" s="90"/>
      <c r="XEA62" s="90"/>
      <c r="XEB62" s="90"/>
      <c r="XEC62" s="90"/>
      <c r="XED62" s="90"/>
      <c r="XEE62" s="90"/>
      <c r="XEF62" s="90"/>
      <c r="XEG62" s="90"/>
      <c r="XEH62" s="90"/>
      <c r="XEI62" s="90"/>
      <c r="XEJ62" s="90"/>
      <c r="XEK62" s="90"/>
      <c r="XEL62" s="90"/>
      <c r="XEM62" s="90"/>
      <c r="XEN62" s="90"/>
      <c r="XEO62" s="90"/>
      <c r="XEP62" s="90"/>
      <c r="XEQ62" s="90"/>
      <c r="XER62" s="90"/>
      <c r="XES62" s="90"/>
      <c r="XET62" s="90"/>
      <c r="XEU62" s="90"/>
      <c r="XEV62" s="90"/>
      <c r="XEW62" s="90"/>
      <c r="XEX62" s="90"/>
      <c r="XEY62" s="90"/>
      <c r="XEZ62" s="90"/>
      <c r="XFA62" s="90"/>
      <c r="XFB62" s="90"/>
      <c r="XFC62" s="90"/>
      <c r="XFD62" s="90"/>
    </row>
    <row r="63" spans="1:7 16134:16384" x14ac:dyDescent="0.25">
      <c r="A63" s="293" t="s">
        <v>63</v>
      </c>
      <c r="B63" s="293"/>
      <c r="C63" s="127">
        <f>+C60</f>
        <v>271627.74</v>
      </c>
      <c r="D63" s="127">
        <f>+D60</f>
        <v>0</v>
      </c>
      <c r="E63" s="128">
        <f>IFERROR(D63/C63,0)</f>
        <v>0</v>
      </c>
    </row>
    <row r="64" spans="1:7 16134:16384" x14ac:dyDescent="0.25">
      <c r="A64" s="136"/>
    </row>
    <row r="65" spans="1:5 16134:16384" x14ac:dyDescent="0.25">
      <c r="A65" s="149"/>
      <c r="B65" s="149"/>
      <c r="C65" s="150"/>
      <c r="D65" s="150"/>
      <c r="E65" s="151"/>
    </row>
    <row r="66" spans="1:5 16134:16384" x14ac:dyDescent="0.25">
      <c r="A66" s="136"/>
    </row>
    <row r="67" spans="1:5 16134:16384" x14ac:dyDescent="0.25">
      <c r="A67" s="104" t="s">
        <v>84</v>
      </c>
      <c r="B67" s="105"/>
      <c r="C67" s="105"/>
      <c r="D67" s="105"/>
      <c r="E67" s="106"/>
    </row>
    <row r="68" spans="1:5 16134:16384" ht="26.25" x14ac:dyDescent="0.25">
      <c r="A68" s="108" t="s">
        <v>54</v>
      </c>
      <c r="B68" s="109" t="s">
        <v>55</v>
      </c>
      <c r="C68" s="109" t="s">
        <v>56</v>
      </c>
      <c r="D68" s="109" t="s">
        <v>57</v>
      </c>
      <c r="E68" s="148" t="s">
        <v>58</v>
      </c>
    </row>
    <row r="69" spans="1:5 16134:16384" x14ac:dyDescent="0.25">
      <c r="A69" s="114">
        <v>66</v>
      </c>
      <c r="B69" s="114" t="s">
        <v>70</v>
      </c>
      <c r="C69" s="115">
        <f>+C70</f>
        <v>0</v>
      </c>
      <c r="D69" s="115">
        <f>+D70</f>
        <v>376.87</v>
      </c>
      <c r="E69" s="116">
        <f>IFERROR(D69/C69,0)</f>
        <v>0</v>
      </c>
    </row>
    <row r="70" spans="1:5 16134:16384" x14ac:dyDescent="0.25">
      <c r="A70" s="117">
        <v>663</v>
      </c>
      <c r="B70" s="118" t="s">
        <v>85</v>
      </c>
      <c r="C70" s="119">
        <f>SUM(C71:C71)</f>
        <v>0</v>
      </c>
      <c r="D70" s="119">
        <f>SUM(D71:D71)</f>
        <v>376.87</v>
      </c>
      <c r="E70" s="120">
        <f>IFERROR(D70/C70,0)</f>
        <v>0</v>
      </c>
    </row>
    <row r="71" spans="1:5 16134:16384" x14ac:dyDescent="0.25">
      <c r="A71" s="121">
        <v>6631</v>
      </c>
      <c r="B71" s="122" t="s">
        <v>86</v>
      </c>
      <c r="C71" s="123">
        <v>0</v>
      </c>
      <c r="D71" s="123">
        <v>376.87</v>
      </c>
      <c r="E71" s="124">
        <f>IFERROR(D71/C71,0)</f>
        <v>0</v>
      </c>
    </row>
    <row r="72" spans="1:5 16134:16384" x14ac:dyDescent="0.25">
      <c r="A72" s="293" t="s">
        <v>63</v>
      </c>
      <c r="B72" s="293"/>
      <c r="C72" s="127">
        <f>+C69</f>
        <v>0</v>
      </c>
      <c r="D72" s="127">
        <f>+D69</f>
        <v>376.87</v>
      </c>
      <c r="E72" s="128">
        <f>IFERROR(D72/C72,0)</f>
        <v>0</v>
      </c>
    </row>
    <row r="73" spans="1:5 16134:16384" x14ac:dyDescent="0.25">
      <c r="A73" s="136"/>
    </row>
    <row r="74" spans="1:5 16134:16384" x14ac:dyDescent="0.25">
      <c r="A74" s="136"/>
    </row>
    <row r="75" spans="1:5 16134:16384" x14ac:dyDescent="0.25">
      <c r="A75" s="104" t="s">
        <v>87</v>
      </c>
      <c r="B75" s="105"/>
      <c r="C75" s="105"/>
      <c r="D75" s="105"/>
      <c r="E75" s="106"/>
      <c r="WVN75"/>
      <c r="WVO75"/>
      <c r="WVP75"/>
      <c r="WVQ75"/>
      <c r="WVR75"/>
      <c r="WVS75"/>
      <c r="WVT75"/>
      <c r="WVU75"/>
      <c r="WVV75"/>
      <c r="WVW75"/>
      <c r="WVX75"/>
      <c r="WVY75"/>
      <c r="WVZ75"/>
      <c r="WWA75"/>
      <c r="WWB75"/>
      <c r="WWC75"/>
      <c r="WWD75"/>
      <c r="WWE75"/>
      <c r="WWF75"/>
      <c r="WWG75"/>
      <c r="WWH75"/>
      <c r="WWI75"/>
      <c r="WWJ75"/>
      <c r="WWK75"/>
      <c r="WWL75"/>
      <c r="WWM75"/>
      <c r="WWN75"/>
      <c r="WWO75"/>
      <c r="WWP75"/>
      <c r="WWQ75"/>
      <c r="WWR75"/>
      <c r="WWS75"/>
      <c r="WWT75"/>
      <c r="WWU75"/>
      <c r="WWV75"/>
      <c r="WWW75"/>
      <c r="WWX75"/>
      <c r="WWY75"/>
      <c r="WWZ75"/>
      <c r="WXA75"/>
      <c r="WXB75"/>
      <c r="WXC75"/>
      <c r="WXD75"/>
      <c r="WXE75"/>
      <c r="WXF75"/>
      <c r="WXG75"/>
      <c r="WXH75"/>
      <c r="WXI75"/>
      <c r="WXJ75"/>
      <c r="WXK75"/>
      <c r="WXL75"/>
      <c r="WXM75"/>
      <c r="WXN75"/>
      <c r="WXO75"/>
      <c r="WXP75"/>
      <c r="WXQ75"/>
      <c r="WXR75"/>
      <c r="WXS75"/>
      <c r="WXT75"/>
      <c r="WXU75"/>
      <c r="WXV75"/>
      <c r="WXW75"/>
      <c r="WXX75"/>
      <c r="WXY75"/>
      <c r="WXZ75"/>
      <c r="WYA75"/>
      <c r="WYB75"/>
      <c r="WYC75"/>
      <c r="WYD75"/>
      <c r="WYE75"/>
      <c r="WYF75"/>
      <c r="WYG75"/>
      <c r="WYH75"/>
      <c r="WYI75"/>
      <c r="WYJ75"/>
      <c r="WYK75"/>
      <c r="WYL75"/>
      <c r="WYM75"/>
      <c r="WYN75"/>
      <c r="WYO75"/>
      <c r="WYP75"/>
      <c r="WYQ75"/>
      <c r="WYR75"/>
      <c r="WYS75"/>
      <c r="WYT75"/>
      <c r="WYU75"/>
      <c r="WYV75"/>
      <c r="WYW75"/>
      <c r="WYX75"/>
      <c r="WYY75"/>
      <c r="WYZ75"/>
      <c r="WZA75"/>
      <c r="WZB75"/>
      <c r="WZC75"/>
      <c r="WZD75"/>
      <c r="WZE75"/>
      <c r="WZF75"/>
      <c r="WZG75"/>
      <c r="WZH75"/>
      <c r="WZI75"/>
      <c r="WZJ75"/>
      <c r="WZK75"/>
      <c r="WZL75"/>
      <c r="WZM75"/>
      <c r="WZN75"/>
      <c r="WZO75"/>
      <c r="WZP75"/>
      <c r="WZQ75"/>
      <c r="WZR75"/>
      <c r="WZS75"/>
      <c r="WZT75"/>
      <c r="WZU75"/>
      <c r="WZV75"/>
      <c r="WZW75"/>
      <c r="WZX75"/>
      <c r="WZY75"/>
      <c r="WZZ75"/>
      <c r="XAA75"/>
      <c r="XAB75"/>
      <c r="XAC75"/>
      <c r="XAD75"/>
      <c r="XAE75"/>
      <c r="XAF75"/>
      <c r="XAG75"/>
      <c r="XAH75"/>
      <c r="XAI75"/>
      <c r="XAJ75"/>
      <c r="XAK75"/>
      <c r="XAL75"/>
      <c r="XAM75"/>
      <c r="XAN75"/>
      <c r="XAO75"/>
      <c r="XAP75"/>
      <c r="XAQ75"/>
      <c r="XAR75"/>
      <c r="XAS75"/>
      <c r="XAT75"/>
      <c r="XAU75"/>
      <c r="XAV75"/>
      <c r="XAW75"/>
      <c r="XAX75"/>
      <c r="XAY75"/>
      <c r="XAZ75"/>
      <c r="XBA75"/>
      <c r="XBB75"/>
      <c r="XBC75"/>
      <c r="XBD75"/>
      <c r="XBE75"/>
      <c r="XBF75"/>
      <c r="XBG75"/>
      <c r="XBH75"/>
      <c r="XBI75"/>
      <c r="XBJ75"/>
      <c r="XBK75"/>
      <c r="XBL75"/>
      <c r="XBM75"/>
      <c r="XBN75"/>
      <c r="XBO75"/>
      <c r="XBP75"/>
      <c r="XBQ75"/>
      <c r="XBR75"/>
      <c r="XBS75"/>
      <c r="XBT75"/>
      <c r="XBU75"/>
      <c r="XBV75"/>
      <c r="XBW75"/>
      <c r="XBX75"/>
      <c r="XBY75"/>
      <c r="XBZ75"/>
      <c r="XCA75"/>
      <c r="XCB75"/>
      <c r="XCC75"/>
      <c r="XCD75"/>
      <c r="XCE75"/>
      <c r="XCF75"/>
      <c r="XCG75"/>
      <c r="XCH75"/>
      <c r="XCI75"/>
      <c r="XCJ75"/>
      <c r="XCK75"/>
      <c r="XCL75"/>
      <c r="XCM75"/>
      <c r="XCN75"/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pans="1:5 16134:16384" ht="26.25" x14ac:dyDescent="0.25">
      <c r="A76" s="108" t="s">
        <v>54</v>
      </c>
      <c r="B76" s="109" t="s">
        <v>55</v>
      </c>
      <c r="C76" s="109" t="s">
        <v>56</v>
      </c>
      <c r="D76" s="109" t="s">
        <v>57</v>
      </c>
      <c r="E76" s="148" t="s">
        <v>58</v>
      </c>
      <c r="WVN76"/>
      <c r="WVO76"/>
      <c r="WVP76"/>
      <c r="WVQ76"/>
      <c r="WVR76"/>
      <c r="WVS76"/>
      <c r="WVT76"/>
      <c r="WVU76"/>
      <c r="WVV76"/>
      <c r="WVW76"/>
      <c r="WVX76"/>
      <c r="WVY76"/>
      <c r="WVZ76"/>
      <c r="WWA76"/>
      <c r="WWB76"/>
      <c r="WWC76"/>
      <c r="WWD76"/>
      <c r="WWE76"/>
      <c r="WWF76"/>
      <c r="WWG76"/>
      <c r="WWH76"/>
      <c r="WWI76"/>
      <c r="WWJ76"/>
      <c r="WWK76"/>
      <c r="WWL76"/>
      <c r="WWM76"/>
      <c r="WWN76"/>
      <c r="WWO76"/>
      <c r="WWP76"/>
      <c r="WWQ76"/>
      <c r="WWR76"/>
      <c r="WWS76"/>
      <c r="WWT76"/>
      <c r="WWU76"/>
      <c r="WWV76"/>
      <c r="WWW76"/>
      <c r="WWX76"/>
      <c r="WWY76"/>
      <c r="WWZ76"/>
      <c r="WXA76"/>
      <c r="WXB76"/>
      <c r="WXC76"/>
      <c r="WXD76"/>
      <c r="WXE76"/>
      <c r="WXF76"/>
      <c r="WXG76"/>
      <c r="WXH76"/>
      <c r="WXI76"/>
      <c r="WXJ76"/>
      <c r="WXK76"/>
      <c r="WXL76"/>
      <c r="WXM76"/>
      <c r="WXN76"/>
      <c r="WXO76"/>
      <c r="WXP76"/>
      <c r="WXQ76"/>
      <c r="WXR76"/>
      <c r="WXS76"/>
      <c r="WXT76"/>
      <c r="WXU76"/>
      <c r="WXV76"/>
      <c r="WXW76"/>
      <c r="WXX76"/>
      <c r="WXY76"/>
      <c r="WXZ76"/>
      <c r="WYA76"/>
      <c r="WYB76"/>
      <c r="WYC76"/>
      <c r="WYD76"/>
      <c r="WYE76"/>
      <c r="WYF76"/>
      <c r="WYG76"/>
      <c r="WYH76"/>
      <c r="WYI76"/>
      <c r="WYJ76"/>
      <c r="WYK76"/>
      <c r="WYL76"/>
      <c r="WYM76"/>
      <c r="WYN76"/>
      <c r="WYO76"/>
      <c r="WYP76"/>
      <c r="WYQ76"/>
      <c r="WYR76"/>
      <c r="WYS76"/>
      <c r="WYT76"/>
      <c r="WYU76"/>
      <c r="WYV76"/>
      <c r="WYW76"/>
      <c r="WYX76"/>
      <c r="WYY76"/>
      <c r="WYZ76"/>
      <c r="WZA76"/>
      <c r="WZB76"/>
      <c r="WZC76"/>
      <c r="WZD76"/>
      <c r="WZE76"/>
      <c r="WZF76"/>
      <c r="WZG76"/>
      <c r="WZH76"/>
      <c r="WZI76"/>
      <c r="WZJ76"/>
      <c r="WZK76"/>
      <c r="WZL76"/>
      <c r="WZM76"/>
      <c r="WZN76"/>
      <c r="WZO76"/>
      <c r="WZP76"/>
      <c r="WZQ76"/>
      <c r="WZR76"/>
      <c r="WZS76"/>
      <c r="WZT76"/>
      <c r="WZU76"/>
      <c r="WZV76"/>
      <c r="WZW76"/>
      <c r="WZX76"/>
      <c r="WZY76"/>
      <c r="WZZ76"/>
      <c r="XAA76"/>
      <c r="XAB76"/>
      <c r="XAC76"/>
      <c r="XAD76"/>
      <c r="XAE76"/>
      <c r="XAF76"/>
      <c r="XAG76"/>
      <c r="XAH76"/>
      <c r="XAI76"/>
      <c r="XAJ76"/>
      <c r="XAK76"/>
      <c r="XAL76"/>
      <c r="XAM76"/>
      <c r="XAN76"/>
      <c r="XAO76"/>
      <c r="XAP76"/>
      <c r="XAQ76"/>
      <c r="XAR76"/>
      <c r="XAS76"/>
      <c r="XAT76"/>
      <c r="XAU76"/>
      <c r="XAV76"/>
      <c r="XAW76"/>
      <c r="XAX76"/>
      <c r="XAY76"/>
      <c r="XAZ76"/>
      <c r="XBA76"/>
      <c r="XBB76"/>
      <c r="XBC76"/>
      <c r="XBD76"/>
      <c r="XBE76"/>
      <c r="XBF76"/>
      <c r="XBG76"/>
      <c r="XBH76"/>
      <c r="XBI76"/>
      <c r="XBJ76"/>
      <c r="XBK76"/>
      <c r="XBL76"/>
      <c r="XBM76"/>
      <c r="XBN76"/>
      <c r="XBO76"/>
      <c r="XBP76"/>
      <c r="XBQ76"/>
      <c r="XBR76"/>
      <c r="XBS76"/>
      <c r="XBT76"/>
      <c r="XBU76"/>
      <c r="XBV76"/>
      <c r="XBW76"/>
      <c r="XBX76"/>
      <c r="XBY76"/>
      <c r="XBZ76"/>
      <c r="XCA76"/>
      <c r="XCB76"/>
      <c r="XCC76"/>
      <c r="XCD76"/>
      <c r="XCE76"/>
      <c r="XCF76"/>
      <c r="XCG76"/>
      <c r="XCH76"/>
      <c r="XCI76"/>
      <c r="XCJ76"/>
      <c r="XCK76"/>
      <c r="XCL76"/>
      <c r="XCM76"/>
      <c r="XCN76"/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  <row r="77" spans="1:5 16134:16384" x14ac:dyDescent="0.25">
      <c r="A77" s="114">
        <v>9</v>
      </c>
      <c r="B77" s="114" t="s">
        <v>70</v>
      </c>
      <c r="C77" s="115">
        <f>+C78</f>
        <v>5200</v>
      </c>
      <c r="D77" s="115">
        <f>+D78</f>
        <v>0</v>
      </c>
      <c r="E77" s="116">
        <f>IFERROR(D77/C77,0)</f>
        <v>0</v>
      </c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pans="1:5 16134:16384" x14ac:dyDescent="0.25">
      <c r="A78" s="117">
        <v>9</v>
      </c>
      <c r="B78" s="118" t="s">
        <v>85</v>
      </c>
      <c r="C78" s="119">
        <f>SUM(C79:C79)</f>
        <v>5200</v>
      </c>
      <c r="D78" s="119">
        <f>SUM(D79:D79)</f>
        <v>0</v>
      </c>
      <c r="E78" s="120">
        <f>IFERROR(D78/C78,0)</f>
        <v>0</v>
      </c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pans="1:5 16134:16384" x14ac:dyDescent="0.25">
      <c r="A79" s="121">
        <v>9</v>
      </c>
      <c r="B79" s="122" t="s">
        <v>86</v>
      </c>
      <c r="C79" s="123">
        <v>5200</v>
      </c>
      <c r="D79" s="123"/>
      <c r="E79" s="124">
        <f>IFERROR(D79/C79,0)</f>
        <v>0</v>
      </c>
      <c r="WVN79"/>
      <c r="WVO79"/>
      <c r="WVP79"/>
      <c r="WVQ79"/>
      <c r="WVR79"/>
      <c r="WVS79"/>
      <c r="WVT79"/>
      <c r="WVU79"/>
      <c r="WVV79"/>
      <c r="WVW79"/>
      <c r="WVX79"/>
      <c r="WVY79"/>
      <c r="WVZ79"/>
      <c r="WWA79"/>
      <c r="WWB79"/>
      <c r="WWC79"/>
      <c r="WWD79"/>
      <c r="WWE79"/>
      <c r="WWF79"/>
      <c r="WWG79"/>
      <c r="WWH79"/>
      <c r="WWI79"/>
      <c r="WWJ79"/>
      <c r="WWK79"/>
      <c r="WWL79"/>
      <c r="WWM79"/>
      <c r="WWN79"/>
      <c r="WWO79"/>
      <c r="WWP79"/>
      <c r="WWQ79"/>
      <c r="WWR79"/>
      <c r="WWS79"/>
      <c r="WWT79"/>
      <c r="WWU79"/>
      <c r="WWV79"/>
      <c r="WWW79"/>
      <c r="WWX79"/>
      <c r="WWY79"/>
      <c r="WWZ79"/>
      <c r="WXA79"/>
      <c r="WXB79"/>
      <c r="WXC79"/>
      <c r="WXD79"/>
      <c r="WXE79"/>
      <c r="WXF79"/>
      <c r="WXG79"/>
      <c r="WXH79"/>
      <c r="WXI79"/>
      <c r="WXJ79"/>
      <c r="WXK79"/>
      <c r="WXL79"/>
      <c r="WXM79"/>
      <c r="WXN79"/>
      <c r="WXO79"/>
      <c r="WXP79"/>
      <c r="WXQ79"/>
      <c r="WXR79"/>
      <c r="WXS79"/>
      <c r="WXT79"/>
      <c r="WXU79"/>
      <c r="WXV79"/>
      <c r="WXW79"/>
      <c r="WXX79"/>
      <c r="WXY79"/>
      <c r="WXZ79"/>
      <c r="WYA79"/>
      <c r="WYB79"/>
      <c r="WYC79"/>
      <c r="WYD79"/>
      <c r="WYE79"/>
      <c r="WYF79"/>
      <c r="WYG79"/>
      <c r="WYH79"/>
      <c r="WYI79"/>
      <c r="WYJ79"/>
      <c r="WYK79"/>
      <c r="WYL79"/>
      <c r="WYM79"/>
      <c r="WYN79"/>
      <c r="WYO79"/>
      <c r="WYP79"/>
      <c r="WYQ79"/>
      <c r="WYR79"/>
      <c r="WYS79"/>
      <c r="WYT79"/>
      <c r="WYU79"/>
      <c r="WYV79"/>
      <c r="WYW79"/>
      <c r="WYX79"/>
      <c r="WYY79"/>
      <c r="WYZ79"/>
      <c r="WZA79"/>
      <c r="WZB79"/>
      <c r="WZC79"/>
      <c r="WZD79"/>
      <c r="WZE79"/>
      <c r="WZF79"/>
      <c r="WZG79"/>
      <c r="WZH79"/>
      <c r="WZI79"/>
      <c r="WZJ79"/>
      <c r="WZK79"/>
      <c r="WZL79"/>
      <c r="WZM79"/>
      <c r="WZN79"/>
      <c r="WZO79"/>
      <c r="WZP79"/>
      <c r="WZQ79"/>
      <c r="WZR79"/>
      <c r="WZS79"/>
      <c r="WZT79"/>
      <c r="WZU79"/>
      <c r="WZV79"/>
      <c r="WZW79"/>
      <c r="WZX79"/>
      <c r="WZY79"/>
      <c r="WZZ79"/>
      <c r="XAA79"/>
      <c r="XAB79"/>
      <c r="XAC79"/>
      <c r="XAD79"/>
      <c r="XAE79"/>
      <c r="XAF79"/>
      <c r="XAG79"/>
      <c r="XAH79"/>
      <c r="XAI79"/>
      <c r="XAJ79"/>
      <c r="XAK79"/>
      <c r="XAL79"/>
      <c r="XAM79"/>
      <c r="XAN79"/>
      <c r="XAO79"/>
      <c r="XAP79"/>
      <c r="XAQ79"/>
      <c r="XAR79"/>
      <c r="XAS79"/>
      <c r="XAT79"/>
      <c r="XAU79"/>
      <c r="XAV79"/>
      <c r="XAW79"/>
      <c r="XAX79"/>
      <c r="XAY79"/>
      <c r="XAZ79"/>
      <c r="XBA79"/>
      <c r="XBB79"/>
      <c r="XBC79"/>
      <c r="XBD79"/>
      <c r="XBE79"/>
      <c r="XBF79"/>
      <c r="XBG79"/>
      <c r="XBH79"/>
      <c r="XBI79"/>
      <c r="XBJ79"/>
      <c r="XBK79"/>
      <c r="XBL79"/>
      <c r="XBM79"/>
      <c r="XBN79"/>
      <c r="XBO79"/>
      <c r="XBP79"/>
      <c r="XBQ79"/>
      <c r="XBR79"/>
      <c r="XBS79"/>
      <c r="XBT79"/>
      <c r="XBU79"/>
      <c r="XBV79"/>
      <c r="XBW79"/>
      <c r="XBX79"/>
      <c r="XBY79"/>
      <c r="XBZ79"/>
      <c r="XCA79"/>
      <c r="XCB79"/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pans="1:5 16134:16384" x14ac:dyDescent="0.25">
      <c r="A80" s="293" t="s">
        <v>63</v>
      </c>
      <c r="B80" s="293"/>
      <c r="C80" s="127">
        <f>+C77</f>
        <v>5200</v>
      </c>
      <c r="D80" s="127">
        <f>+D77</f>
        <v>0</v>
      </c>
      <c r="E80" s="128">
        <f>IFERROR(D80/C80,0)</f>
        <v>0</v>
      </c>
      <c r="WVN80"/>
      <c r="WVO80"/>
      <c r="WVP80"/>
      <c r="WVQ80"/>
      <c r="WVR80"/>
      <c r="WVS80"/>
      <c r="WVT80"/>
      <c r="WVU80"/>
      <c r="WVV80"/>
      <c r="WVW80"/>
      <c r="WVX80"/>
      <c r="WVY80"/>
      <c r="WVZ80"/>
      <c r="WWA80"/>
      <c r="WWB80"/>
      <c r="WWC80"/>
      <c r="WWD80"/>
      <c r="WWE80"/>
      <c r="WWF80"/>
      <c r="WWG80"/>
      <c r="WWH80"/>
      <c r="WWI80"/>
      <c r="WWJ80"/>
      <c r="WWK80"/>
      <c r="WWL80"/>
      <c r="WWM80"/>
      <c r="WWN80"/>
      <c r="WWO80"/>
      <c r="WWP80"/>
      <c r="WWQ80"/>
      <c r="WWR80"/>
      <c r="WWS80"/>
      <c r="WWT80"/>
      <c r="WWU80"/>
      <c r="WWV80"/>
      <c r="WWW80"/>
      <c r="WWX80"/>
      <c r="WWY80"/>
      <c r="WWZ80"/>
      <c r="WXA80"/>
      <c r="WXB80"/>
      <c r="WXC80"/>
      <c r="WXD80"/>
      <c r="WXE80"/>
      <c r="WXF80"/>
      <c r="WXG80"/>
      <c r="WXH80"/>
      <c r="WXI80"/>
      <c r="WXJ80"/>
      <c r="WXK80"/>
      <c r="WXL80"/>
      <c r="WXM80"/>
      <c r="WXN80"/>
      <c r="WXO80"/>
      <c r="WXP80"/>
      <c r="WXQ80"/>
      <c r="WXR80"/>
      <c r="WXS80"/>
      <c r="WXT80"/>
      <c r="WXU80"/>
      <c r="WXV80"/>
      <c r="WXW80"/>
      <c r="WXX80"/>
      <c r="WXY80"/>
      <c r="WXZ80"/>
      <c r="WYA80"/>
      <c r="WYB80"/>
      <c r="WYC80"/>
      <c r="WYD80"/>
      <c r="WYE80"/>
      <c r="WYF80"/>
      <c r="WYG80"/>
      <c r="WYH80"/>
      <c r="WYI80"/>
      <c r="WYJ80"/>
      <c r="WYK80"/>
      <c r="WYL80"/>
      <c r="WYM80"/>
      <c r="WYN80"/>
      <c r="WYO80"/>
      <c r="WYP80"/>
      <c r="WYQ80"/>
      <c r="WYR80"/>
      <c r="WYS80"/>
      <c r="WYT80"/>
      <c r="WYU80"/>
      <c r="WYV80"/>
      <c r="WYW80"/>
      <c r="WYX80"/>
      <c r="WYY80"/>
      <c r="WYZ80"/>
      <c r="WZA80"/>
      <c r="WZB80"/>
      <c r="WZC80"/>
      <c r="WZD80"/>
      <c r="WZE80"/>
      <c r="WZF80"/>
      <c r="WZG80"/>
      <c r="WZH80"/>
      <c r="WZI80"/>
      <c r="WZJ80"/>
      <c r="WZK80"/>
      <c r="WZL80"/>
      <c r="WZM80"/>
      <c r="WZN80"/>
      <c r="WZO80"/>
      <c r="WZP80"/>
      <c r="WZQ80"/>
      <c r="WZR80"/>
      <c r="WZS80"/>
      <c r="WZT80"/>
      <c r="WZU80"/>
      <c r="WZV80"/>
      <c r="WZW80"/>
      <c r="WZX80"/>
      <c r="WZY80"/>
      <c r="WZZ80"/>
      <c r="XAA80"/>
      <c r="XAB80"/>
      <c r="XAC80"/>
      <c r="XAD80"/>
      <c r="XAE80"/>
      <c r="XAF80"/>
      <c r="XAG80"/>
      <c r="XAH80"/>
      <c r="XAI80"/>
      <c r="XAJ80"/>
      <c r="XAK80"/>
      <c r="XAL80"/>
      <c r="XAM80"/>
      <c r="XAN80"/>
      <c r="XAO80"/>
      <c r="XAP80"/>
      <c r="XAQ80"/>
      <c r="XAR80"/>
      <c r="XAS80"/>
      <c r="XAT80"/>
      <c r="XAU80"/>
      <c r="XAV80"/>
      <c r="XAW80"/>
      <c r="XAX80"/>
      <c r="XAY80"/>
      <c r="XAZ80"/>
      <c r="XBA80"/>
      <c r="XBB80"/>
      <c r="XBC80"/>
      <c r="XBD80"/>
      <c r="XBE80"/>
      <c r="XBF80"/>
      <c r="XBG80"/>
      <c r="XBH80"/>
      <c r="XBI80"/>
      <c r="XBJ80"/>
      <c r="XBK80"/>
      <c r="XBL80"/>
      <c r="XBM80"/>
      <c r="XBN80"/>
      <c r="XBO80"/>
      <c r="XBP80"/>
      <c r="XBQ80"/>
      <c r="XBR80"/>
      <c r="XBS80"/>
      <c r="XBT80"/>
      <c r="XBU80"/>
      <c r="XBV80"/>
      <c r="XBW80"/>
      <c r="XBX80"/>
      <c r="XBY80"/>
      <c r="XBZ80"/>
      <c r="XCA80"/>
      <c r="XCB80"/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pans="1:1" x14ac:dyDescent="0.25">
      <c r="A81" s="136"/>
    </row>
    <row r="82" spans="1:1" x14ac:dyDescent="0.25">
      <c r="A82" s="136"/>
    </row>
  </sheetData>
  <mergeCells count="17">
    <mergeCell ref="A1:E1"/>
    <mergeCell ref="A2:E2"/>
    <mergeCell ref="A4:B4"/>
    <mergeCell ref="A5:B5"/>
    <mergeCell ref="A6:B6"/>
    <mergeCell ref="A7:B7"/>
    <mergeCell ref="A8:B8"/>
    <mergeCell ref="A9:E9"/>
    <mergeCell ref="A16:B16"/>
    <mergeCell ref="A24:B24"/>
    <mergeCell ref="A72:B72"/>
    <mergeCell ref="A80:B80"/>
    <mergeCell ref="A35:B35"/>
    <mergeCell ref="A42:B42"/>
    <mergeCell ref="A50:B50"/>
    <mergeCell ref="A57:B57"/>
    <mergeCell ref="A63:B63"/>
  </mergeCells>
  <printOptions horizontalCentered="1"/>
  <pageMargins left="0.35416666666666702" right="0.35416666666666702" top="0.39374999999999999" bottom="0.39374999999999999" header="0.511811023622047" footer="0.511811023622047"/>
  <pageSetup paperSize="9" orientation="portrait" horizontalDpi="300" verticalDpi="300"/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5"/>
  <sheetViews>
    <sheetView zoomScale="110" zoomScaleNormal="110" workbookViewId="0">
      <selection activeCell="H26" sqref="H26"/>
    </sheetView>
  </sheetViews>
  <sheetFormatPr defaultColWidth="8.5703125" defaultRowHeight="12.75" outlineLevelRow="1" x14ac:dyDescent="0.2"/>
  <cols>
    <col min="1" max="1" width="8.85546875" style="107" customWidth="1"/>
    <col min="2" max="2" width="46.7109375" style="107" customWidth="1"/>
    <col min="3" max="4" width="15" style="107" customWidth="1"/>
    <col min="5" max="5" width="9.85546875" style="152" customWidth="1"/>
    <col min="6" max="6" width="13.7109375" style="107" customWidth="1"/>
    <col min="7" max="7" width="10.140625" customWidth="1"/>
    <col min="8" max="8" width="8.85546875" customWidth="1"/>
    <col min="9" max="9" width="11.85546875" customWidth="1"/>
  </cols>
  <sheetData>
    <row r="1" spans="1:9" s="54" customFormat="1" ht="18" customHeight="1" x14ac:dyDescent="0.3">
      <c r="A1" s="297" t="s">
        <v>88</v>
      </c>
      <c r="B1" s="297"/>
      <c r="C1" s="297"/>
      <c r="D1" s="297"/>
      <c r="E1" s="297"/>
      <c r="F1" s="91"/>
    </row>
    <row r="2" spans="1:9" s="54" customFormat="1" ht="18" customHeight="1" x14ac:dyDescent="0.3">
      <c r="A2" s="297" t="s">
        <v>47</v>
      </c>
      <c r="B2" s="297"/>
      <c r="C2" s="297"/>
      <c r="D2" s="297"/>
      <c r="E2" s="297"/>
      <c r="F2" s="91"/>
    </row>
    <row r="3" spans="1:9" s="96" customFormat="1" ht="16.5" customHeight="1" x14ac:dyDescent="0.2">
      <c r="A3" s="301" t="s">
        <v>48</v>
      </c>
      <c r="B3" s="301"/>
      <c r="C3" s="301"/>
      <c r="D3" s="301"/>
      <c r="E3" s="301"/>
      <c r="F3" s="95"/>
    </row>
    <row r="4" spans="1:9" s="100" customFormat="1" ht="15" customHeight="1" x14ac:dyDescent="0.2">
      <c r="A4" s="294" t="s">
        <v>49</v>
      </c>
      <c r="B4" s="294"/>
      <c r="C4" s="97"/>
      <c r="D4" s="97"/>
      <c r="E4" s="98"/>
      <c r="F4" s="99"/>
    </row>
    <row r="5" spans="1:9" s="96" customFormat="1" ht="15" customHeight="1" x14ac:dyDescent="0.2">
      <c r="A5" s="299" t="s">
        <v>89</v>
      </c>
      <c r="B5" s="299"/>
      <c r="C5" s="101"/>
      <c r="D5" s="97"/>
      <c r="E5" s="98"/>
      <c r="F5" s="99"/>
    </row>
    <row r="6" spans="1:9" s="96" customFormat="1" ht="15" customHeight="1" x14ac:dyDescent="0.2">
      <c r="A6" s="294" t="s">
        <v>51</v>
      </c>
      <c r="B6" s="294"/>
      <c r="C6" s="97"/>
      <c r="D6" s="97"/>
      <c r="E6" s="98"/>
      <c r="F6" s="99"/>
    </row>
    <row r="7" spans="1:9" s="96" customFormat="1" ht="15" customHeight="1" x14ac:dyDescent="0.2">
      <c r="A7" s="295" t="s">
        <v>52</v>
      </c>
      <c r="B7" s="295"/>
      <c r="C7" s="153">
        <f>C48+C58+C74+C80+C108+C162+C174+C191</f>
        <v>10949027.439999999</v>
      </c>
      <c r="D7" s="153">
        <f>D48+D58+D74+D108+D162+D183</f>
        <v>4910968.6800000006</v>
      </c>
      <c r="E7" s="154">
        <f>D7/C7</f>
        <v>0.44853012807866349</v>
      </c>
      <c r="F7" s="99"/>
    </row>
    <row r="8" spans="1:9" s="155" customFormat="1" ht="15" customHeight="1" x14ac:dyDescent="0.2">
      <c r="B8" s="156"/>
      <c r="C8" s="157"/>
      <c r="D8" s="158"/>
      <c r="E8" s="159"/>
    </row>
    <row r="9" spans="1:9" s="40" customFormat="1" ht="15" x14ac:dyDescent="0.25">
      <c r="A9" s="104" t="s">
        <v>90</v>
      </c>
      <c r="B9" s="105"/>
      <c r="C9" s="105"/>
      <c r="D9" s="105"/>
      <c r="E9" s="106"/>
      <c r="F9" s="107"/>
    </row>
    <row r="10" spans="1:9" s="40" customFormat="1" ht="15.75" customHeight="1" x14ac:dyDescent="0.2">
      <c r="A10" s="108" t="s">
        <v>54</v>
      </c>
      <c r="B10" s="109" t="s">
        <v>55</v>
      </c>
      <c r="C10" s="109" t="s">
        <v>56</v>
      </c>
      <c r="D10" s="109" t="s">
        <v>57</v>
      </c>
      <c r="E10" s="110" t="s">
        <v>58</v>
      </c>
      <c r="I10" s="160"/>
    </row>
    <row r="11" spans="1:9" s="40" customFormat="1" ht="15" customHeight="1" x14ac:dyDescent="0.2">
      <c r="A11" s="161">
        <v>3</v>
      </c>
      <c r="B11" s="162" t="s">
        <v>91</v>
      </c>
      <c r="C11" s="163">
        <f>C30+C12+C21</f>
        <v>3446486.55</v>
      </c>
      <c r="D11" s="163">
        <f>D12+D21</f>
        <v>1402586.62</v>
      </c>
      <c r="E11" s="164">
        <f t="shared" ref="E11:E48" si="0">IFERROR(D11/C11,0)</f>
        <v>0.40696129221801264</v>
      </c>
      <c r="F11" s="107"/>
      <c r="G11" s="160"/>
      <c r="I11" s="160"/>
    </row>
    <row r="12" spans="1:9" s="40" customFormat="1" ht="15" customHeight="1" x14ac:dyDescent="0.2">
      <c r="A12" s="165">
        <v>31</v>
      </c>
      <c r="B12" s="166" t="s">
        <v>92</v>
      </c>
      <c r="C12" s="167">
        <v>2211689.71</v>
      </c>
      <c r="D12" s="168">
        <f>D13+D17+D19</f>
        <v>802999.71</v>
      </c>
      <c r="E12" s="169">
        <f t="shared" si="0"/>
        <v>0.36307069041796103</v>
      </c>
      <c r="F12" s="107"/>
      <c r="G12" s="160"/>
      <c r="I12" s="160"/>
    </row>
    <row r="13" spans="1:9" s="40" customFormat="1" ht="15" customHeight="1" x14ac:dyDescent="0.2">
      <c r="A13" s="170">
        <v>311</v>
      </c>
      <c r="B13" s="171" t="s">
        <v>93</v>
      </c>
      <c r="C13" s="172"/>
      <c r="D13" s="173">
        <f>D14+D15+D16</f>
        <v>575000</v>
      </c>
      <c r="E13" s="174">
        <f t="shared" si="0"/>
        <v>0</v>
      </c>
      <c r="F13" s="107"/>
      <c r="G13" s="160"/>
      <c r="I13" s="160"/>
    </row>
    <row r="14" spans="1:9" s="40" customFormat="1" ht="15" customHeight="1" x14ac:dyDescent="0.2">
      <c r="A14" s="175">
        <v>3111</v>
      </c>
      <c r="B14" s="176" t="s">
        <v>94</v>
      </c>
      <c r="C14" s="177"/>
      <c r="D14" s="178">
        <v>575000</v>
      </c>
      <c r="E14" s="179">
        <f t="shared" si="0"/>
        <v>0</v>
      </c>
      <c r="F14" s="107"/>
      <c r="G14" s="160"/>
      <c r="I14" s="160"/>
    </row>
    <row r="15" spans="1:9" s="40" customFormat="1" ht="15" customHeight="1" x14ac:dyDescent="0.2">
      <c r="A15" s="175">
        <v>3113</v>
      </c>
      <c r="B15" s="176" t="s">
        <v>95</v>
      </c>
      <c r="C15" s="177"/>
      <c r="D15" s="178"/>
      <c r="E15" s="179">
        <f t="shared" si="0"/>
        <v>0</v>
      </c>
      <c r="F15" s="107"/>
      <c r="G15" s="160"/>
      <c r="I15" s="160"/>
    </row>
    <row r="16" spans="1:9" s="40" customFormat="1" ht="15" customHeight="1" x14ac:dyDescent="0.2">
      <c r="A16" s="175">
        <v>3114</v>
      </c>
      <c r="B16" s="176" t="s">
        <v>96</v>
      </c>
      <c r="C16" s="177"/>
      <c r="D16" s="178"/>
      <c r="E16" s="179">
        <f t="shared" si="0"/>
        <v>0</v>
      </c>
      <c r="F16" s="107"/>
      <c r="G16" s="160"/>
      <c r="I16" s="160"/>
    </row>
    <row r="17" spans="1:9" s="40" customFormat="1" ht="15" customHeight="1" x14ac:dyDescent="0.2">
      <c r="A17" s="170">
        <v>312</v>
      </c>
      <c r="B17" s="171" t="s">
        <v>97</v>
      </c>
      <c r="C17" s="172"/>
      <c r="D17" s="173">
        <f>D18</f>
        <v>124300</v>
      </c>
      <c r="E17" s="174">
        <f t="shared" si="0"/>
        <v>0</v>
      </c>
      <c r="F17" s="107"/>
      <c r="G17" s="160"/>
      <c r="I17" s="160"/>
    </row>
    <row r="18" spans="1:9" s="40" customFormat="1" ht="15" customHeight="1" x14ac:dyDescent="0.2">
      <c r="A18" s="175">
        <v>3121</v>
      </c>
      <c r="B18" s="176" t="s">
        <v>97</v>
      </c>
      <c r="C18" s="177"/>
      <c r="D18" s="178">
        <v>124300</v>
      </c>
      <c r="E18" s="179">
        <f t="shared" si="0"/>
        <v>0</v>
      </c>
      <c r="F18" s="107"/>
      <c r="G18" s="160"/>
      <c r="I18" s="160"/>
    </row>
    <row r="19" spans="1:9" s="40" customFormat="1" ht="15" customHeight="1" x14ac:dyDescent="0.2">
      <c r="A19" s="170">
        <v>313</v>
      </c>
      <c r="B19" s="171" t="s">
        <v>98</v>
      </c>
      <c r="C19" s="172"/>
      <c r="D19" s="180">
        <v>103699.71</v>
      </c>
      <c r="E19" s="181">
        <f t="shared" si="0"/>
        <v>0</v>
      </c>
      <c r="F19" s="107"/>
      <c r="G19" s="160"/>
      <c r="I19" s="160"/>
    </row>
    <row r="20" spans="1:9" s="40" customFormat="1" ht="15" customHeight="1" x14ac:dyDescent="0.2">
      <c r="A20" s="175">
        <v>3132</v>
      </c>
      <c r="B20" s="176" t="s">
        <v>98</v>
      </c>
      <c r="C20" s="177"/>
      <c r="D20" s="178">
        <v>103699.71</v>
      </c>
      <c r="E20" s="179">
        <f t="shared" si="0"/>
        <v>0</v>
      </c>
      <c r="F20" s="107"/>
      <c r="G20" s="160"/>
      <c r="I20" s="160"/>
    </row>
    <row r="21" spans="1:9" s="40" customFormat="1" ht="15" customHeight="1" x14ac:dyDescent="0.2">
      <c r="A21" s="182">
        <v>32</v>
      </c>
      <c r="B21" s="166" t="s">
        <v>99</v>
      </c>
      <c r="C21" s="183">
        <v>1227895.25</v>
      </c>
      <c r="D21" s="183">
        <f>D22+D27+D30</f>
        <v>599586.91</v>
      </c>
      <c r="E21" s="184">
        <f t="shared" si="0"/>
        <v>0.48830460904543777</v>
      </c>
      <c r="F21" s="107"/>
      <c r="G21" s="160"/>
      <c r="I21" s="160"/>
    </row>
    <row r="22" spans="1:9" s="40" customFormat="1" ht="15" customHeight="1" x14ac:dyDescent="0.2">
      <c r="A22" s="170">
        <v>322</v>
      </c>
      <c r="B22" s="171" t="s">
        <v>100</v>
      </c>
      <c r="C22" s="172"/>
      <c r="D22" s="173">
        <f>SUM(D23:D26)</f>
        <v>386332.29000000004</v>
      </c>
      <c r="E22" s="174">
        <f t="shared" si="0"/>
        <v>0</v>
      </c>
      <c r="F22" s="107"/>
      <c r="G22" s="160"/>
      <c r="I22" s="160"/>
    </row>
    <row r="23" spans="1:9" s="40" customFormat="1" ht="15" customHeight="1" x14ac:dyDescent="0.2">
      <c r="A23" s="175">
        <v>3221</v>
      </c>
      <c r="B23" s="176" t="s">
        <v>101</v>
      </c>
      <c r="C23" s="177"/>
      <c r="D23" s="185">
        <v>3688.3</v>
      </c>
      <c r="E23" s="179">
        <f t="shared" si="0"/>
        <v>0</v>
      </c>
      <c r="F23" s="107"/>
      <c r="G23" s="160"/>
      <c r="I23" s="160"/>
    </row>
    <row r="24" spans="1:9" s="40" customFormat="1" ht="15" customHeight="1" x14ac:dyDescent="0.2">
      <c r="A24" s="175">
        <v>3222</v>
      </c>
      <c r="B24" s="176" t="s">
        <v>102</v>
      </c>
      <c r="C24" s="177"/>
      <c r="D24" s="178">
        <v>100987.26</v>
      </c>
      <c r="E24" s="179">
        <f t="shared" si="0"/>
        <v>0</v>
      </c>
      <c r="F24" s="107"/>
      <c r="G24" s="160"/>
      <c r="I24" s="160"/>
    </row>
    <row r="25" spans="1:9" s="40" customFormat="1" ht="15" customHeight="1" x14ac:dyDescent="0.2">
      <c r="A25" s="175">
        <v>3223</v>
      </c>
      <c r="B25" s="176" t="s">
        <v>103</v>
      </c>
      <c r="C25" s="177"/>
      <c r="D25" s="178">
        <v>267753.02</v>
      </c>
      <c r="E25" s="179">
        <f t="shared" si="0"/>
        <v>0</v>
      </c>
      <c r="F25" s="107"/>
      <c r="G25" s="160"/>
      <c r="I25" s="160"/>
    </row>
    <row r="26" spans="1:9" s="40" customFormat="1" ht="15" customHeight="1" x14ac:dyDescent="0.2">
      <c r="A26" s="175">
        <v>3225</v>
      </c>
      <c r="B26" s="176" t="s">
        <v>104</v>
      </c>
      <c r="C26" s="177"/>
      <c r="D26" s="178">
        <v>13903.71</v>
      </c>
      <c r="E26" s="179">
        <f t="shared" si="0"/>
        <v>0</v>
      </c>
      <c r="F26" s="107"/>
      <c r="G26" s="160"/>
      <c r="I26" s="160"/>
    </row>
    <row r="27" spans="1:9" s="40" customFormat="1" ht="15" customHeight="1" x14ac:dyDescent="0.2">
      <c r="A27" s="170">
        <v>323</v>
      </c>
      <c r="B27" s="171" t="s">
        <v>105</v>
      </c>
      <c r="C27" s="172"/>
      <c r="D27" s="173">
        <f>SUM(D28:D29)</f>
        <v>210149.74</v>
      </c>
      <c r="E27" s="174">
        <f t="shared" si="0"/>
        <v>0</v>
      </c>
      <c r="F27" s="107"/>
      <c r="G27" s="160"/>
      <c r="I27" s="160"/>
    </row>
    <row r="28" spans="1:9" s="40" customFormat="1" ht="15" customHeight="1" x14ac:dyDescent="0.2">
      <c r="A28" s="186">
        <v>3232</v>
      </c>
      <c r="B28" s="176" t="s">
        <v>106</v>
      </c>
      <c r="C28" s="178"/>
      <c r="D28" s="178">
        <v>142003.46</v>
      </c>
      <c r="E28" s="179">
        <f t="shared" si="0"/>
        <v>0</v>
      </c>
      <c r="F28" s="107"/>
      <c r="G28" s="160"/>
      <c r="I28" s="160"/>
    </row>
    <row r="29" spans="1:9" s="40" customFormat="1" ht="15" customHeight="1" x14ac:dyDescent="0.2">
      <c r="A29" s="186">
        <v>3234</v>
      </c>
      <c r="B29" s="176" t="s">
        <v>107</v>
      </c>
      <c r="C29" s="178"/>
      <c r="D29" s="178">
        <v>68146.28</v>
      </c>
      <c r="E29" s="179">
        <f t="shared" si="0"/>
        <v>0</v>
      </c>
      <c r="F29" s="107"/>
      <c r="G29" s="160"/>
      <c r="I29" s="160"/>
    </row>
    <row r="30" spans="1:9" ht="15" customHeight="1" x14ac:dyDescent="0.2">
      <c r="A30" s="182">
        <v>32</v>
      </c>
      <c r="B30" s="166" t="s">
        <v>99</v>
      </c>
      <c r="C30" s="183">
        <f>C32</f>
        <v>6901.59</v>
      </c>
      <c r="D30" s="183">
        <f>D32</f>
        <v>3104.88</v>
      </c>
      <c r="E30" s="184">
        <f t="shared" si="0"/>
        <v>0.44987894093969649</v>
      </c>
      <c r="G30" s="187"/>
      <c r="H30" s="54"/>
      <c r="I30" s="54"/>
    </row>
    <row r="31" spans="1:9" ht="15" customHeight="1" x14ac:dyDescent="0.2">
      <c r="A31" s="170">
        <v>329</v>
      </c>
      <c r="B31" s="188" t="s">
        <v>108</v>
      </c>
      <c r="C31" s="177">
        <v>6901.59</v>
      </c>
      <c r="D31" s="185">
        <v>3104.88</v>
      </c>
      <c r="E31" s="174">
        <f t="shared" si="0"/>
        <v>0.44987894093969649</v>
      </c>
      <c r="G31" s="40"/>
      <c r="H31" s="40"/>
      <c r="I31" s="40"/>
    </row>
    <row r="32" spans="1:9" ht="15" customHeight="1" outlineLevel="1" x14ac:dyDescent="0.2">
      <c r="A32" s="175">
        <v>3291</v>
      </c>
      <c r="B32" s="176" t="s">
        <v>109</v>
      </c>
      <c r="C32" s="177">
        <v>6901.59</v>
      </c>
      <c r="D32" s="185">
        <v>3104.88</v>
      </c>
      <c r="E32" s="189">
        <f t="shared" si="0"/>
        <v>0.44987894093969649</v>
      </c>
      <c r="G32" s="40"/>
      <c r="H32" s="40"/>
      <c r="I32" s="40"/>
    </row>
    <row r="33" spans="1:9" ht="15" customHeight="1" x14ac:dyDescent="0.2">
      <c r="A33" s="190">
        <v>4</v>
      </c>
      <c r="B33" s="162" t="s">
        <v>110</v>
      </c>
      <c r="C33" s="191">
        <f>C34+C44</f>
        <v>417688.63</v>
      </c>
      <c r="D33" s="191">
        <f>D34+D44</f>
        <v>28687.5</v>
      </c>
      <c r="E33" s="164">
        <f t="shared" si="0"/>
        <v>6.8681543952968022E-2</v>
      </c>
      <c r="G33" s="40"/>
      <c r="H33" s="40"/>
      <c r="I33" s="40"/>
    </row>
    <row r="34" spans="1:9" ht="15" customHeight="1" x14ac:dyDescent="0.2">
      <c r="A34" s="182">
        <v>42</v>
      </c>
      <c r="B34" s="166" t="s">
        <v>111</v>
      </c>
      <c r="C34" s="167">
        <v>51327.23</v>
      </c>
      <c r="D34" s="167">
        <f>D35+D42</f>
        <v>28687.5</v>
      </c>
      <c r="E34" s="169">
        <f t="shared" si="0"/>
        <v>0.5589138552772086</v>
      </c>
      <c r="G34" s="40"/>
      <c r="H34" s="40"/>
      <c r="I34" s="40"/>
    </row>
    <row r="35" spans="1:9" ht="15" customHeight="1" x14ac:dyDescent="0.2">
      <c r="A35" s="170">
        <v>422</v>
      </c>
      <c r="B35" s="171" t="s">
        <v>112</v>
      </c>
      <c r="C35" s="172">
        <v>51327.23</v>
      </c>
      <c r="D35" s="172">
        <f>SUM(D36:D41)</f>
        <v>28687.5</v>
      </c>
      <c r="E35" s="174">
        <f t="shared" si="0"/>
        <v>0.5589138552772086</v>
      </c>
      <c r="G35" s="40"/>
      <c r="H35" s="40"/>
      <c r="I35" s="40"/>
    </row>
    <row r="36" spans="1:9" ht="15" customHeight="1" outlineLevel="1" x14ac:dyDescent="0.2">
      <c r="A36" s="186">
        <v>4221</v>
      </c>
      <c r="B36" s="176" t="s">
        <v>113</v>
      </c>
      <c r="C36" s="178"/>
      <c r="D36" s="178"/>
      <c r="E36" s="179">
        <f t="shared" si="0"/>
        <v>0</v>
      </c>
      <c r="G36" s="40"/>
      <c r="H36" s="40"/>
      <c r="I36" s="40"/>
    </row>
    <row r="37" spans="1:9" ht="15" customHeight="1" outlineLevel="1" x14ac:dyDescent="0.2">
      <c r="A37" s="186">
        <v>4222</v>
      </c>
      <c r="B37" s="176" t="s">
        <v>114</v>
      </c>
      <c r="C37" s="178"/>
      <c r="D37" s="178"/>
      <c r="E37" s="179">
        <f t="shared" si="0"/>
        <v>0</v>
      </c>
      <c r="G37" s="40"/>
      <c r="H37" s="40"/>
      <c r="I37" s="40"/>
    </row>
    <row r="38" spans="1:9" ht="15" customHeight="1" outlineLevel="1" x14ac:dyDescent="0.2">
      <c r="A38" s="186">
        <v>4223</v>
      </c>
      <c r="B38" s="176" t="s">
        <v>115</v>
      </c>
      <c r="C38" s="178"/>
      <c r="D38" s="178"/>
      <c r="E38" s="179">
        <f t="shared" si="0"/>
        <v>0</v>
      </c>
      <c r="G38" s="40"/>
      <c r="H38" s="40"/>
      <c r="I38" s="40"/>
    </row>
    <row r="39" spans="1:9" ht="15" customHeight="1" outlineLevel="1" x14ac:dyDescent="0.2">
      <c r="A39" s="186">
        <v>4224</v>
      </c>
      <c r="B39" s="176" t="s">
        <v>116</v>
      </c>
      <c r="C39" s="178"/>
      <c r="D39" s="178"/>
      <c r="E39" s="179">
        <f t="shared" si="0"/>
        <v>0</v>
      </c>
      <c r="G39" s="40"/>
      <c r="H39" s="40"/>
      <c r="I39" s="40"/>
    </row>
    <row r="40" spans="1:9" ht="15" customHeight="1" outlineLevel="1" x14ac:dyDescent="0.2">
      <c r="A40" s="186">
        <v>4225</v>
      </c>
      <c r="B40" s="176" t="s">
        <v>117</v>
      </c>
      <c r="C40" s="178"/>
      <c r="D40" s="178"/>
      <c r="E40" s="179">
        <f t="shared" si="0"/>
        <v>0</v>
      </c>
      <c r="G40" s="40"/>
      <c r="H40" s="40"/>
      <c r="I40" s="40"/>
    </row>
    <row r="41" spans="1:9" ht="15" customHeight="1" outlineLevel="1" x14ac:dyDescent="0.2">
      <c r="A41" s="175">
        <v>4227</v>
      </c>
      <c r="B41" s="176" t="s">
        <v>118</v>
      </c>
      <c r="C41" s="177"/>
      <c r="D41" s="177">
        <v>28687.5</v>
      </c>
      <c r="E41" s="189">
        <f t="shared" si="0"/>
        <v>0</v>
      </c>
      <c r="G41" s="40"/>
      <c r="H41" s="40"/>
      <c r="I41" s="40"/>
    </row>
    <row r="42" spans="1:9" ht="15" customHeight="1" x14ac:dyDescent="0.2">
      <c r="A42" s="170">
        <v>426</v>
      </c>
      <c r="B42" s="171" t="s">
        <v>119</v>
      </c>
      <c r="C42" s="172"/>
      <c r="D42" s="172">
        <f>D43</f>
        <v>0</v>
      </c>
      <c r="E42" s="174">
        <f t="shared" si="0"/>
        <v>0</v>
      </c>
      <c r="G42" s="40"/>
      <c r="H42" s="40"/>
      <c r="I42" s="40"/>
    </row>
    <row r="43" spans="1:9" ht="15" customHeight="1" outlineLevel="1" x14ac:dyDescent="0.2">
      <c r="A43" s="186">
        <v>4262</v>
      </c>
      <c r="B43" s="176" t="s">
        <v>120</v>
      </c>
      <c r="C43" s="178"/>
      <c r="D43" s="178"/>
      <c r="E43" s="179">
        <f t="shared" si="0"/>
        <v>0</v>
      </c>
      <c r="G43" s="40"/>
      <c r="H43" s="40"/>
      <c r="I43" s="40"/>
    </row>
    <row r="44" spans="1:9" s="40" customFormat="1" ht="15" customHeight="1" x14ac:dyDescent="0.2">
      <c r="A44" s="165">
        <v>45</v>
      </c>
      <c r="B44" s="166" t="s">
        <v>121</v>
      </c>
      <c r="C44" s="192">
        <v>366361.4</v>
      </c>
      <c r="D44" s="192">
        <f>SUM(D46:D47)</f>
        <v>0</v>
      </c>
      <c r="E44" s="193">
        <f t="shared" si="0"/>
        <v>0</v>
      </c>
      <c r="F44" s="107"/>
    </row>
    <row r="45" spans="1:9" s="40" customFormat="1" ht="15" customHeight="1" outlineLevel="1" x14ac:dyDescent="0.2">
      <c r="A45" s="194">
        <v>451</v>
      </c>
      <c r="B45" s="171" t="s">
        <v>122</v>
      </c>
      <c r="C45" s="172">
        <v>366361.4</v>
      </c>
      <c r="D45" s="172">
        <f>D46+D47</f>
        <v>0</v>
      </c>
      <c r="E45" s="174">
        <f t="shared" si="0"/>
        <v>0</v>
      </c>
      <c r="F45" s="107"/>
    </row>
    <row r="46" spans="1:9" s="54" customFormat="1" ht="15" customHeight="1" outlineLevel="1" x14ac:dyDescent="0.2">
      <c r="A46" s="186">
        <v>4511</v>
      </c>
      <c r="B46" s="176" t="s">
        <v>122</v>
      </c>
      <c r="C46" s="185"/>
      <c r="D46" s="178"/>
      <c r="E46" s="179">
        <f t="shared" si="0"/>
        <v>0</v>
      </c>
      <c r="F46" s="107"/>
    </row>
    <row r="47" spans="1:9" s="54" customFormat="1" ht="15" customHeight="1" outlineLevel="1" x14ac:dyDescent="0.2">
      <c r="A47" s="186">
        <v>4541</v>
      </c>
      <c r="B47" s="176" t="s">
        <v>123</v>
      </c>
      <c r="C47" s="185"/>
      <c r="D47" s="178"/>
      <c r="E47" s="179">
        <f t="shared" si="0"/>
        <v>0</v>
      </c>
      <c r="F47" s="107"/>
    </row>
    <row r="48" spans="1:9" s="54" customFormat="1" ht="15" customHeight="1" x14ac:dyDescent="0.2">
      <c r="A48" s="195" t="s">
        <v>124</v>
      </c>
      <c r="B48" s="196"/>
      <c r="C48" s="197">
        <f>+C11+C33</f>
        <v>3864175.1799999997</v>
      </c>
      <c r="D48" s="197">
        <f>+D11+D33</f>
        <v>1431274.12</v>
      </c>
      <c r="E48" s="198">
        <f t="shared" si="0"/>
        <v>0.37039576451086265</v>
      </c>
      <c r="F48" s="107"/>
    </row>
    <row r="49" spans="1:9" s="54" customFormat="1" ht="15" customHeight="1" x14ac:dyDescent="0.2">
      <c r="A49" s="199"/>
      <c r="B49" s="199"/>
      <c r="C49" s="200"/>
      <c r="D49" s="200"/>
      <c r="E49" s="201"/>
      <c r="F49" s="107"/>
    </row>
    <row r="50" spans="1:9" s="112" customFormat="1" ht="15" customHeight="1" x14ac:dyDescent="0.25">
      <c r="A50" s="104" t="s">
        <v>125</v>
      </c>
      <c r="B50" s="105"/>
      <c r="C50" s="105"/>
      <c r="D50" s="105"/>
      <c r="E50" s="106"/>
      <c r="F50" s="107"/>
      <c r="G50" s="40"/>
      <c r="H50" s="40"/>
      <c r="I50" s="40"/>
    </row>
    <row r="51" spans="1:9" s="90" customFormat="1" ht="15" customHeight="1" x14ac:dyDescent="0.2">
      <c r="A51" s="108" t="s">
        <v>54</v>
      </c>
      <c r="B51" s="109" t="s">
        <v>55</v>
      </c>
      <c r="C51" s="109" t="s">
        <v>56</v>
      </c>
      <c r="D51" s="109" t="s">
        <v>57</v>
      </c>
      <c r="E51" s="109" t="s">
        <v>58</v>
      </c>
      <c r="F51" s="111"/>
      <c r="G51" s="111"/>
      <c r="H51" s="112"/>
      <c r="I51" s="112"/>
    </row>
    <row r="52" spans="1:9" s="90" customFormat="1" ht="15" customHeight="1" x14ac:dyDescent="0.2">
      <c r="A52" s="202">
        <v>31</v>
      </c>
      <c r="B52" s="203" t="s">
        <v>92</v>
      </c>
      <c r="C52" s="204">
        <v>100000</v>
      </c>
      <c r="D52" s="205">
        <v>0</v>
      </c>
      <c r="E52" s="116">
        <f t="shared" ref="E52:E58" si="1">IFERROR(D52/C52,0)</f>
        <v>0</v>
      </c>
      <c r="F52" s="111"/>
      <c r="G52" s="111"/>
      <c r="H52" s="112"/>
      <c r="I52" s="112"/>
    </row>
    <row r="53" spans="1:9" s="90" customFormat="1" ht="15" customHeight="1" x14ac:dyDescent="0.2">
      <c r="A53" s="206">
        <v>311</v>
      </c>
      <c r="B53" s="207" t="s">
        <v>93</v>
      </c>
      <c r="C53" s="208">
        <v>100000</v>
      </c>
      <c r="D53" s="208">
        <v>0</v>
      </c>
      <c r="E53" s="116">
        <f t="shared" si="1"/>
        <v>0</v>
      </c>
      <c r="F53" s="111"/>
      <c r="G53" s="111"/>
      <c r="H53" s="112"/>
      <c r="I53" s="112"/>
    </row>
    <row r="54" spans="1:9" s="90" customFormat="1" ht="15" customHeight="1" x14ac:dyDescent="0.2">
      <c r="A54" s="206">
        <v>3111</v>
      </c>
      <c r="B54" s="207" t="s">
        <v>94</v>
      </c>
      <c r="C54" s="208">
        <v>100000</v>
      </c>
      <c r="D54" s="208">
        <v>0</v>
      </c>
      <c r="E54" s="116">
        <f t="shared" si="1"/>
        <v>0</v>
      </c>
      <c r="F54" s="111"/>
      <c r="G54" s="111"/>
      <c r="H54" s="112"/>
      <c r="I54" s="112"/>
    </row>
    <row r="55" spans="1:9" s="126" customFormat="1" ht="15" customHeight="1" x14ac:dyDescent="0.2">
      <c r="A55" s="114">
        <v>42</v>
      </c>
      <c r="B55" s="114" t="s">
        <v>111</v>
      </c>
      <c r="C55" s="115">
        <f>+C56</f>
        <v>31875</v>
      </c>
      <c r="D55" s="115">
        <f>+D56</f>
        <v>31875</v>
      </c>
      <c r="E55" s="116">
        <f t="shared" si="1"/>
        <v>1</v>
      </c>
      <c r="F55" s="111"/>
      <c r="G55" s="111"/>
      <c r="H55" s="112"/>
      <c r="I55" s="112"/>
    </row>
    <row r="56" spans="1:9" s="90" customFormat="1" ht="15" customHeight="1" x14ac:dyDescent="0.25">
      <c r="A56" s="117">
        <v>422</v>
      </c>
      <c r="B56" s="118" t="s">
        <v>126</v>
      </c>
      <c r="C56" s="119">
        <f>SUM(C57)</f>
        <v>31875</v>
      </c>
      <c r="D56" s="119">
        <f>SUM(D57:D57)</f>
        <v>31875</v>
      </c>
      <c r="E56" s="120">
        <f t="shared" si="1"/>
        <v>1</v>
      </c>
      <c r="F56" s="89"/>
      <c r="G56" s="89"/>
    </row>
    <row r="57" spans="1:9" ht="15" customHeight="1" outlineLevel="1" x14ac:dyDescent="0.2">
      <c r="A57" s="140">
        <v>4227</v>
      </c>
      <c r="B57" s="141" t="s">
        <v>127</v>
      </c>
      <c r="C57" s="142">
        <v>31875</v>
      </c>
      <c r="D57" s="142">
        <v>31875</v>
      </c>
      <c r="E57" s="143">
        <f t="shared" si="1"/>
        <v>1</v>
      </c>
      <c r="F57" s="125"/>
      <c r="G57" s="125"/>
      <c r="H57" s="126"/>
      <c r="I57" s="126"/>
    </row>
    <row r="58" spans="1:9" s="40" customFormat="1" ht="15" customHeight="1" x14ac:dyDescent="0.25">
      <c r="A58" s="300" t="s">
        <v>63</v>
      </c>
      <c r="B58" s="300"/>
      <c r="C58" s="127">
        <f>C52+C57</f>
        <v>131875</v>
      </c>
      <c r="D58" s="127">
        <f>D57</f>
        <v>31875</v>
      </c>
      <c r="E58" s="128">
        <f t="shared" si="1"/>
        <v>0.24170616113744076</v>
      </c>
      <c r="F58" s="89"/>
      <c r="G58" s="89"/>
      <c r="H58" s="90"/>
      <c r="I58" s="90"/>
    </row>
    <row r="59" spans="1:9" s="112" customFormat="1" ht="15" customHeight="1" x14ac:dyDescent="0.2">
      <c r="A59" s="107"/>
      <c r="B59" s="107"/>
      <c r="C59" s="107"/>
      <c r="D59" s="107"/>
      <c r="E59" s="152"/>
      <c r="F59" s="107"/>
      <c r="G59"/>
      <c r="H59"/>
      <c r="I59"/>
    </row>
    <row r="60" spans="1:9" s="112" customFormat="1" ht="15" customHeight="1" x14ac:dyDescent="0.25">
      <c r="A60" s="104" t="s">
        <v>65</v>
      </c>
      <c r="B60" s="105"/>
      <c r="C60" s="105"/>
      <c r="D60" s="105"/>
      <c r="E60" s="106"/>
      <c r="F60" s="107"/>
      <c r="G60" s="40"/>
      <c r="H60" s="40"/>
      <c r="I60" s="40"/>
    </row>
    <row r="61" spans="1:9" s="112" customFormat="1" ht="15" customHeight="1" x14ac:dyDescent="0.2">
      <c r="A61" s="108" t="s">
        <v>54</v>
      </c>
      <c r="B61" s="109" t="s">
        <v>55</v>
      </c>
      <c r="C61" s="109" t="s">
        <v>56</v>
      </c>
      <c r="D61" s="109" t="s">
        <v>57</v>
      </c>
      <c r="E61" s="109" t="s">
        <v>58</v>
      </c>
      <c r="F61" s="111"/>
      <c r="G61" s="111"/>
    </row>
    <row r="62" spans="1:9" s="112" customFormat="1" ht="15" customHeight="1" x14ac:dyDescent="0.2">
      <c r="A62" s="209">
        <v>34</v>
      </c>
      <c r="B62" s="210" t="s">
        <v>128</v>
      </c>
      <c r="C62" s="211">
        <v>0</v>
      </c>
      <c r="D62" s="212">
        <v>0</v>
      </c>
      <c r="E62" s="116">
        <f t="shared" ref="E62:E74" si="2">IFERROR(D62/C62,0)</f>
        <v>0</v>
      </c>
      <c r="F62" s="111"/>
      <c r="G62" s="111"/>
    </row>
    <row r="63" spans="1:9" s="112" customFormat="1" ht="15" customHeight="1" x14ac:dyDescent="0.2">
      <c r="A63" s="213">
        <v>343</v>
      </c>
      <c r="B63" s="214" t="s">
        <v>129</v>
      </c>
      <c r="C63" s="215">
        <v>0</v>
      </c>
      <c r="D63" s="216">
        <v>0</v>
      </c>
      <c r="E63" s="217">
        <f t="shared" si="2"/>
        <v>0</v>
      </c>
      <c r="F63" s="111"/>
      <c r="G63" s="111"/>
    </row>
    <row r="64" spans="1:9" s="90" customFormat="1" ht="15" customHeight="1" x14ac:dyDescent="0.2">
      <c r="A64" s="206">
        <v>3434</v>
      </c>
      <c r="B64" s="207" t="s">
        <v>130</v>
      </c>
      <c r="C64" s="218">
        <v>0</v>
      </c>
      <c r="D64" s="208">
        <v>0</v>
      </c>
      <c r="E64" s="219">
        <f t="shared" si="2"/>
        <v>0</v>
      </c>
      <c r="F64" s="111"/>
      <c r="G64" s="111"/>
      <c r="H64" s="112"/>
      <c r="I64" s="112"/>
    </row>
    <row r="65" spans="1:9" s="40" customFormat="1" ht="15" customHeight="1" x14ac:dyDescent="0.2">
      <c r="A65" s="114">
        <v>42</v>
      </c>
      <c r="B65" s="114" t="s">
        <v>111</v>
      </c>
      <c r="C65" s="115">
        <f>+C66</f>
        <v>101500</v>
      </c>
      <c r="D65" s="115">
        <f>+D66+D71</f>
        <v>31383.01</v>
      </c>
      <c r="E65" s="116">
        <f t="shared" si="2"/>
        <v>0.30919221674876846</v>
      </c>
      <c r="F65" s="111"/>
      <c r="G65" s="111"/>
      <c r="H65" s="112"/>
      <c r="I65" s="112"/>
    </row>
    <row r="66" spans="1:9" s="112" customFormat="1" ht="15" customHeight="1" x14ac:dyDescent="0.25">
      <c r="A66" s="117">
        <v>422</v>
      </c>
      <c r="B66" s="118" t="s">
        <v>126</v>
      </c>
      <c r="C66" s="119">
        <v>101500</v>
      </c>
      <c r="D66" s="119">
        <f>SUM(D67:D70)</f>
        <v>31383.01</v>
      </c>
      <c r="E66" s="120">
        <f t="shared" si="2"/>
        <v>0.30919221674876846</v>
      </c>
      <c r="F66" s="89"/>
      <c r="G66" s="89"/>
      <c r="H66" s="90"/>
      <c r="I66" s="90"/>
    </row>
    <row r="67" spans="1:9" s="112" customFormat="1" ht="15" customHeight="1" x14ac:dyDescent="0.25">
      <c r="A67" s="132">
        <v>4221</v>
      </c>
      <c r="B67" s="133" t="s">
        <v>131</v>
      </c>
      <c r="C67" s="134"/>
      <c r="D67" s="134">
        <v>13170</v>
      </c>
      <c r="E67" s="120">
        <f t="shared" si="2"/>
        <v>0</v>
      </c>
      <c r="F67" s="89"/>
      <c r="G67" s="89"/>
      <c r="H67" s="90"/>
      <c r="I67" s="90"/>
    </row>
    <row r="68" spans="1:9" s="90" customFormat="1" ht="15" customHeight="1" x14ac:dyDescent="0.25">
      <c r="A68" s="132">
        <v>4223</v>
      </c>
      <c r="B68" s="133" t="s">
        <v>115</v>
      </c>
      <c r="C68" s="134"/>
      <c r="D68" s="134">
        <v>269.99</v>
      </c>
      <c r="E68" s="120">
        <f t="shared" si="2"/>
        <v>0</v>
      </c>
      <c r="F68" s="89"/>
      <c r="G68" s="89"/>
    </row>
    <row r="69" spans="1:9" s="126" customFormat="1" ht="15" customHeight="1" x14ac:dyDescent="0.25">
      <c r="A69" s="132">
        <v>4224</v>
      </c>
      <c r="B69" s="133" t="s">
        <v>116</v>
      </c>
      <c r="C69" s="134"/>
      <c r="D69" s="134">
        <v>14716.4</v>
      </c>
      <c r="E69" s="120">
        <f t="shared" si="2"/>
        <v>0</v>
      </c>
      <c r="F69" s="89"/>
      <c r="G69" s="89"/>
      <c r="H69" s="90"/>
      <c r="I69" s="90"/>
    </row>
    <row r="70" spans="1:9" s="90" customFormat="1" ht="15" customHeight="1" outlineLevel="1" x14ac:dyDescent="0.2">
      <c r="A70" s="140">
        <v>4227</v>
      </c>
      <c r="B70" s="141" t="s">
        <v>132</v>
      </c>
      <c r="C70" s="142"/>
      <c r="D70" s="142">
        <v>3226.62</v>
      </c>
      <c r="E70" s="143">
        <f t="shared" si="2"/>
        <v>0</v>
      </c>
      <c r="F70" s="125"/>
      <c r="G70" s="125"/>
      <c r="H70" s="126"/>
      <c r="I70" s="126"/>
    </row>
    <row r="71" spans="1:9" s="224" customFormat="1" ht="15" customHeight="1" outlineLevel="1" x14ac:dyDescent="0.2">
      <c r="A71" s="220">
        <v>45</v>
      </c>
      <c r="B71" s="221" t="s">
        <v>121</v>
      </c>
      <c r="C71" s="222"/>
      <c r="D71" s="223">
        <f>D72</f>
        <v>0</v>
      </c>
      <c r="E71" s="143">
        <f t="shared" si="2"/>
        <v>0</v>
      </c>
      <c r="F71" s="125"/>
      <c r="G71" s="125"/>
      <c r="H71" s="126"/>
      <c r="I71" s="126"/>
    </row>
    <row r="72" spans="1:9" s="90" customFormat="1" ht="15" customHeight="1" outlineLevel="1" x14ac:dyDescent="0.2">
      <c r="A72" s="225">
        <v>451</v>
      </c>
      <c r="B72" s="226" t="s">
        <v>122</v>
      </c>
      <c r="C72" s="227"/>
      <c r="D72" s="227">
        <f>D73</f>
        <v>0</v>
      </c>
      <c r="E72" s="143">
        <f t="shared" si="2"/>
        <v>0</v>
      </c>
      <c r="F72" s="125"/>
      <c r="G72" s="125"/>
      <c r="H72" s="126"/>
      <c r="I72" s="126"/>
    </row>
    <row r="73" spans="1:9" s="40" customFormat="1" ht="15" customHeight="1" outlineLevel="1" x14ac:dyDescent="0.2">
      <c r="A73" s="140">
        <v>4511</v>
      </c>
      <c r="B73" s="141" t="s">
        <v>122</v>
      </c>
      <c r="C73" s="142"/>
      <c r="D73" s="142"/>
      <c r="E73" s="143">
        <f t="shared" si="2"/>
        <v>0</v>
      </c>
      <c r="F73" s="125"/>
      <c r="G73" s="125"/>
      <c r="H73" s="126"/>
      <c r="I73" s="126"/>
    </row>
    <row r="74" spans="1:9" s="40" customFormat="1" ht="15" customHeight="1" x14ac:dyDescent="0.25">
      <c r="A74" s="300" t="s">
        <v>63</v>
      </c>
      <c r="B74" s="300"/>
      <c r="C74" s="127">
        <f>C66+C62</f>
        <v>101500</v>
      </c>
      <c r="D74" s="127">
        <f>D66+D71</f>
        <v>31383.01</v>
      </c>
      <c r="E74" s="128">
        <f t="shared" si="2"/>
        <v>0.30919221674876846</v>
      </c>
      <c r="F74" s="89"/>
      <c r="G74" s="89"/>
      <c r="H74" s="90"/>
      <c r="I74" s="90"/>
    </row>
    <row r="75" spans="1:9" s="40" customFormat="1" ht="15" customHeight="1" x14ac:dyDescent="0.25">
      <c r="A75" s="104" t="s">
        <v>133</v>
      </c>
      <c r="B75" s="105"/>
      <c r="C75" s="105"/>
      <c r="D75" s="105"/>
      <c r="E75" s="106"/>
      <c r="F75" s="107"/>
    </row>
    <row r="76" spans="1:9" s="40" customFormat="1" ht="15" customHeight="1" x14ac:dyDescent="0.2">
      <c r="A76" s="108" t="s">
        <v>54</v>
      </c>
      <c r="B76" s="109" t="s">
        <v>55</v>
      </c>
      <c r="C76" s="109" t="s">
        <v>56</v>
      </c>
      <c r="D76" s="109" t="s">
        <v>57</v>
      </c>
      <c r="E76" s="109" t="s">
        <v>58</v>
      </c>
      <c r="F76" s="111"/>
      <c r="G76" s="111"/>
      <c r="H76" s="112"/>
      <c r="I76" s="112"/>
    </row>
    <row r="77" spans="1:9" s="40" customFormat="1" ht="15" customHeight="1" x14ac:dyDescent="0.2">
      <c r="A77" s="114">
        <v>42</v>
      </c>
      <c r="B77" s="114" t="s">
        <v>111</v>
      </c>
      <c r="C77" s="115">
        <f>+C78</f>
        <v>26964.82</v>
      </c>
      <c r="D77" s="115">
        <f>+D78</f>
        <v>0</v>
      </c>
      <c r="E77" s="116">
        <f>IFERROR(D77/C77,0)</f>
        <v>0</v>
      </c>
      <c r="F77" s="111"/>
      <c r="G77" s="111"/>
      <c r="H77" s="112"/>
      <c r="I77" s="112"/>
    </row>
    <row r="78" spans="1:9" s="40" customFormat="1" ht="15" customHeight="1" x14ac:dyDescent="0.25">
      <c r="A78" s="117">
        <v>422</v>
      </c>
      <c r="B78" s="118" t="s">
        <v>126</v>
      </c>
      <c r="C78" s="119">
        <f>SUM(C79)</f>
        <v>26964.82</v>
      </c>
      <c r="D78" s="119">
        <f>SUM(D79:D79)</f>
        <v>0</v>
      </c>
      <c r="E78" s="120">
        <f>IFERROR(D78/C78,0)</f>
        <v>0</v>
      </c>
      <c r="F78" s="89"/>
      <c r="G78" s="89"/>
      <c r="H78" s="90"/>
      <c r="I78" s="90"/>
    </row>
    <row r="79" spans="1:9" s="40" customFormat="1" ht="15" customHeight="1" outlineLevel="1" x14ac:dyDescent="0.2">
      <c r="A79" s="140">
        <v>4227</v>
      </c>
      <c r="B79" s="141" t="s">
        <v>132</v>
      </c>
      <c r="C79" s="142">
        <v>26964.82</v>
      </c>
      <c r="D79" s="142"/>
      <c r="E79" s="143">
        <f>IFERROR(D79/C79,0)</f>
        <v>0</v>
      </c>
      <c r="F79" s="125"/>
      <c r="G79" s="125"/>
      <c r="H79" s="126"/>
      <c r="I79" s="126"/>
    </row>
    <row r="80" spans="1:9" s="40" customFormat="1" ht="15" customHeight="1" x14ac:dyDescent="0.25">
      <c r="A80" s="300" t="s">
        <v>63</v>
      </c>
      <c r="B80" s="300"/>
      <c r="C80" s="127">
        <f>C79</f>
        <v>26964.82</v>
      </c>
      <c r="D80" s="127">
        <f>D79</f>
        <v>0</v>
      </c>
      <c r="E80" s="128">
        <f>IFERROR(D80/C80,0)</f>
        <v>0</v>
      </c>
      <c r="F80" s="89"/>
      <c r="G80" s="89"/>
      <c r="H80" s="90"/>
      <c r="I80" s="90"/>
    </row>
    <row r="81" spans="1:9" s="40" customFormat="1" ht="15" customHeight="1" x14ac:dyDescent="0.25">
      <c r="A81" s="129"/>
      <c r="B81" s="129"/>
      <c r="C81" s="130"/>
      <c r="D81" s="130"/>
      <c r="E81" s="131"/>
      <c r="F81" s="228"/>
      <c r="G81" s="228"/>
      <c r="H81" s="224"/>
      <c r="I81" s="224"/>
    </row>
    <row r="82" spans="1:9" s="54" customFormat="1" ht="15" customHeight="1" x14ac:dyDescent="0.25">
      <c r="A82" s="104" t="s">
        <v>134</v>
      </c>
      <c r="B82" s="105"/>
      <c r="C82" s="105"/>
      <c r="D82" s="105"/>
      <c r="E82" s="106"/>
      <c r="F82" s="89"/>
      <c r="G82" s="89"/>
      <c r="H82" s="90"/>
      <c r="I82" s="90"/>
    </row>
    <row r="83" spans="1:9" s="40" customFormat="1" ht="15" customHeight="1" x14ac:dyDescent="0.2">
      <c r="A83" s="108" t="s">
        <v>54</v>
      </c>
      <c r="B83" s="109" t="s">
        <v>55</v>
      </c>
      <c r="C83" s="109" t="s">
        <v>56</v>
      </c>
      <c r="D83" s="109" t="s">
        <v>57</v>
      </c>
      <c r="E83" s="110" t="s">
        <v>58</v>
      </c>
      <c r="F83" s="107"/>
    </row>
    <row r="84" spans="1:9" s="40" customFormat="1" ht="15" customHeight="1" x14ac:dyDescent="0.2">
      <c r="A84" s="161">
        <v>3</v>
      </c>
      <c r="B84" s="162" t="s">
        <v>91</v>
      </c>
      <c r="C84" s="163">
        <f>C85+C94</f>
        <v>1759825</v>
      </c>
      <c r="D84" s="163">
        <f>D85+D94</f>
        <v>757335.67999999993</v>
      </c>
      <c r="E84" s="164">
        <f t="shared" ref="E84:E108" si="3">IFERROR(D84/C84,0)</f>
        <v>0.43034715383631894</v>
      </c>
    </row>
    <row r="85" spans="1:9" s="40" customFormat="1" ht="15" customHeight="1" x14ac:dyDescent="0.2">
      <c r="A85" s="165">
        <v>31</v>
      </c>
      <c r="B85" s="166" t="s">
        <v>92</v>
      </c>
      <c r="C85" s="167">
        <v>1628575</v>
      </c>
      <c r="D85" s="168">
        <f>D86+D92+D90</f>
        <v>757335.67999999993</v>
      </c>
      <c r="E85" s="169">
        <f t="shared" si="3"/>
        <v>0.46502966089986641</v>
      </c>
      <c r="F85" s="107"/>
    </row>
    <row r="86" spans="1:9" s="54" customFormat="1" ht="15" customHeight="1" x14ac:dyDescent="0.2">
      <c r="A86" s="170">
        <v>311</v>
      </c>
      <c r="B86" s="171" t="s">
        <v>93</v>
      </c>
      <c r="C86" s="172">
        <v>1628575</v>
      </c>
      <c r="D86" s="173">
        <f>D87+D88+D89</f>
        <v>620000</v>
      </c>
      <c r="E86" s="174">
        <f t="shared" si="3"/>
        <v>0.38070091951552737</v>
      </c>
      <c r="F86" s="107"/>
      <c r="G86" s="40"/>
      <c r="H86" s="40"/>
      <c r="I86" s="40"/>
    </row>
    <row r="87" spans="1:9" s="40" customFormat="1" ht="15" customHeight="1" x14ac:dyDescent="0.2">
      <c r="A87" s="175">
        <v>3111</v>
      </c>
      <c r="B87" s="176" t="s">
        <v>94</v>
      </c>
      <c r="C87" s="177"/>
      <c r="D87" s="178">
        <v>620000</v>
      </c>
      <c r="E87" s="179">
        <f t="shared" si="3"/>
        <v>0</v>
      </c>
      <c r="F87" s="107"/>
    </row>
    <row r="88" spans="1:9" s="40" customFormat="1" ht="15" customHeight="1" x14ac:dyDescent="0.2">
      <c r="A88" s="175">
        <v>3113</v>
      </c>
      <c r="B88" s="176" t="s">
        <v>95</v>
      </c>
      <c r="C88" s="177"/>
      <c r="D88" s="178"/>
      <c r="E88" s="179">
        <f t="shared" si="3"/>
        <v>0</v>
      </c>
      <c r="F88" s="107"/>
    </row>
    <row r="89" spans="1:9" s="40" customFormat="1" ht="15" customHeight="1" x14ac:dyDescent="0.2">
      <c r="A89" s="175">
        <v>3114</v>
      </c>
      <c r="B89" s="176" t="s">
        <v>96</v>
      </c>
      <c r="C89" s="177"/>
      <c r="D89" s="178"/>
      <c r="E89" s="179">
        <f t="shared" si="3"/>
        <v>0</v>
      </c>
      <c r="F89" s="107"/>
    </row>
    <row r="90" spans="1:9" s="234" customFormat="1" ht="15" customHeight="1" x14ac:dyDescent="0.2">
      <c r="A90" s="229">
        <v>312</v>
      </c>
      <c r="B90" s="230" t="s">
        <v>97</v>
      </c>
      <c r="C90" s="231"/>
      <c r="D90" s="232">
        <f>D91</f>
        <v>0</v>
      </c>
      <c r="E90" s="233">
        <f t="shared" si="3"/>
        <v>0</v>
      </c>
      <c r="F90" s="107"/>
      <c r="G90" s="40"/>
      <c r="H90" s="40"/>
      <c r="I90" s="40"/>
    </row>
    <row r="91" spans="1:9" s="40" customFormat="1" ht="15" customHeight="1" x14ac:dyDescent="0.2">
      <c r="A91" s="235">
        <v>3121</v>
      </c>
      <c r="B91" s="236" t="s">
        <v>97</v>
      </c>
      <c r="C91" s="237"/>
      <c r="D91" s="238"/>
      <c r="E91" s="239">
        <f t="shared" si="3"/>
        <v>0</v>
      </c>
      <c r="F91" s="107"/>
    </row>
    <row r="92" spans="1:9" s="40" customFormat="1" ht="15" customHeight="1" outlineLevel="1" x14ac:dyDescent="0.2">
      <c r="A92" s="229">
        <v>313</v>
      </c>
      <c r="B92" s="230" t="s">
        <v>135</v>
      </c>
      <c r="C92" s="231"/>
      <c r="D92" s="240">
        <f>D93</f>
        <v>137335.67999999999</v>
      </c>
      <c r="E92" s="241">
        <f t="shared" si="3"/>
        <v>0</v>
      </c>
      <c r="F92" s="107"/>
      <c r="G92" s="54"/>
      <c r="H92" s="54"/>
      <c r="I92" s="54"/>
    </row>
    <row r="93" spans="1:9" s="40" customFormat="1" ht="15" customHeight="1" x14ac:dyDescent="0.2">
      <c r="A93" s="175">
        <v>3131</v>
      </c>
      <c r="B93" s="176" t="s">
        <v>136</v>
      </c>
      <c r="C93" s="177"/>
      <c r="D93" s="178">
        <v>137335.67999999999</v>
      </c>
      <c r="E93" s="179">
        <f t="shared" si="3"/>
        <v>0</v>
      </c>
      <c r="F93" s="107"/>
    </row>
    <row r="94" spans="1:9" s="40" customFormat="1" ht="15" customHeight="1" x14ac:dyDescent="0.2">
      <c r="A94" s="182">
        <v>32</v>
      </c>
      <c r="B94" s="166" t="s">
        <v>99</v>
      </c>
      <c r="C94" s="183">
        <v>131250</v>
      </c>
      <c r="D94" s="183">
        <f>D95+D98</f>
        <v>0</v>
      </c>
      <c r="E94" s="184">
        <f t="shared" si="3"/>
        <v>0</v>
      </c>
      <c r="F94" s="242"/>
    </row>
    <row r="95" spans="1:9" s="40" customFormat="1" ht="15" customHeight="1" outlineLevel="1" x14ac:dyDescent="0.2">
      <c r="A95" s="170">
        <v>322</v>
      </c>
      <c r="B95" s="171" t="s">
        <v>100</v>
      </c>
      <c r="C95" s="172"/>
      <c r="D95" s="173">
        <f>D96+D97</f>
        <v>0</v>
      </c>
      <c r="E95" s="174">
        <f t="shared" si="3"/>
        <v>0</v>
      </c>
      <c r="F95" s="107"/>
    </row>
    <row r="96" spans="1:9" s="40" customFormat="1" ht="15" customHeight="1" outlineLevel="1" x14ac:dyDescent="0.2">
      <c r="A96" s="175">
        <v>3222</v>
      </c>
      <c r="B96" s="176" t="s">
        <v>102</v>
      </c>
      <c r="C96" s="177"/>
      <c r="D96" s="178"/>
      <c r="E96" s="179">
        <f t="shared" si="3"/>
        <v>0</v>
      </c>
      <c r="F96" s="107"/>
      <c r="G96" s="54"/>
      <c r="H96" s="54"/>
      <c r="I96" s="54"/>
    </row>
    <row r="97" spans="1:9" s="40" customFormat="1" ht="15" customHeight="1" outlineLevel="1" x14ac:dyDescent="0.2">
      <c r="A97" s="175">
        <v>3223</v>
      </c>
      <c r="B97" s="176" t="s">
        <v>103</v>
      </c>
      <c r="C97" s="177"/>
      <c r="D97" s="178"/>
      <c r="E97" s="179">
        <f t="shared" si="3"/>
        <v>0</v>
      </c>
      <c r="F97" s="107"/>
    </row>
    <row r="98" spans="1:9" s="40" customFormat="1" ht="15" customHeight="1" outlineLevel="1" x14ac:dyDescent="0.2">
      <c r="A98" s="170">
        <v>323</v>
      </c>
      <c r="B98" s="171" t="s">
        <v>105</v>
      </c>
      <c r="C98" s="172"/>
      <c r="D98" s="173">
        <f>SUM(D99:D101)</f>
        <v>0</v>
      </c>
      <c r="E98" s="174">
        <f t="shared" si="3"/>
        <v>0</v>
      </c>
      <c r="F98" s="107"/>
    </row>
    <row r="99" spans="1:9" s="40" customFormat="1" ht="15" customHeight="1" outlineLevel="1" x14ac:dyDescent="0.2">
      <c r="A99" s="186">
        <v>3232</v>
      </c>
      <c r="B99" s="176" t="s">
        <v>106</v>
      </c>
      <c r="C99" s="178"/>
      <c r="D99" s="178"/>
      <c r="E99" s="179">
        <f t="shared" si="3"/>
        <v>0</v>
      </c>
      <c r="F99" s="107"/>
    </row>
    <row r="100" spans="1:9" s="40" customFormat="1" ht="15" customHeight="1" outlineLevel="1" x14ac:dyDescent="0.2">
      <c r="A100" s="186">
        <v>3234</v>
      </c>
      <c r="B100" s="176" t="s">
        <v>107</v>
      </c>
      <c r="C100" s="177"/>
      <c r="D100" s="178"/>
      <c r="E100" s="179">
        <f t="shared" si="3"/>
        <v>0</v>
      </c>
      <c r="F100" s="107"/>
      <c r="G100" s="234"/>
      <c r="H100" s="234"/>
      <c r="I100" s="234"/>
    </row>
    <row r="101" spans="1:9" s="40" customFormat="1" ht="15" customHeight="1" outlineLevel="1" x14ac:dyDescent="0.2">
      <c r="A101" s="186">
        <v>3239</v>
      </c>
      <c r="B101" s="176" t="s">
        <v>137</v>
      </c>
      <c r="C101" s="177"/>
      <c r="D101" s="178"/>
      <c r="E101" s="179">
        <f t="shared" si="3"/>
        <v>0</v>
      </c>
      <c r="F101" s="107"/>
    </row>
    <row r="102" spans="1:9" s="40" customFormat="1" ht="15" customHeight="1" outlineLevel="1" x14ac:dyDescent="0.2">
      <c r="A102" s="190">
        <v>4</v>
      </c>
      <c r="B102" s="243" t="s">
        <v>138</v>
      </c>
      <c r="C102" s="163">
        <f>C103</f>
        <v>68750</v>
      </c>
      <c r="D102" s="163">
        <f>D103</f>
        <v>62935</v>
      </c>
      <c r="E102" s="164">
        <f t="shared" si="3"/>
        <v>0.9154181818181818</v>
      </c>
      <c r="F102" s="107"/>
    </row>
    <row r="103" spans="1:9" s="40" customFormat="1" ht="15" customHeight="1" x14ac:dyDescent="0.2">
      <c r="A103" s="244">
        <v>42</v>
      </c>
      <c r="B103" s="245" t="s">
        <v>111</v>
      </c>
      <c r="C103" s="246">
        <v>68750</v>
      </c>
      <c r="D103" s="247">
        <f>D104</f>
        <v>62935</v>
      </c>
      <c r="E103" s="248">
        <f t="shared" si="3"/>
        <v>0.9154181818181818</v>
      </c>
      <c r="F103" s="107"/>
    </row>
    <row r="104" spans="1:9" s="40" customFormat="1" ht="15" customHeight="1" outlineLevel="1" x14ac:dyDescent="0.2">
      <c r="A104" s="249">
        <v>422</v>
      </c>
      <c r="B104" s="250" t="s">
        <v>112</v>
      </c>
      <c r="C104" s="177">
        <f>C106</f>
        <v>0</v>
      </c>
      <c r="D104" s="177">
        <f>D105+D106+D107</f>
        <v>62935</v>
      </c>
      <c r="E104" s="179">
        <f t="shared" si="3"/>
        <v>0</v>
      </c>
      <c r="F104" s="107"/>
    </row>
    <row r="105" spans="1:9" s="40" customFormat="1" ht="15" customHeight="1" outlineLevel="1" x14ac:dyDescent="0.2">
      <c r="A105" s="251">
        <v>4223</v>
      </c>
      <c r="B105" s="252" t="s">
        <v>115</v>
      </c>
      <c r="C105" s="177"/>
      <c r="D105" s="177"/>
      <c r="E105" s="179">
        <f t="shared" si="3"/>
        <v>0</v>
      </c>
      <c r="F105" s="107"/>
    </row>
    <row r="106" spans="1:9" s="40" customFormat="1" ht="15" customHeight="1" outlineLevel="1" x14ac:dyDescent="0.2">
      <c r="A106" s="186">
        <v>4224</v>
      </c>
      <c r="B106" s="176" t="s">
        <v>116</v>
      </c>
      <c r="C106" s="177"/>
      <c r="D106" s="178">
        <v>32972.5</v>
      </c>
      <c r="E106" s="179">
        <f t="shared" si="3"/>
        <v>0</v>
      </c>
      <c r="F106" s="107"/>
    </row>
    <row r="107" spans="1:9" s="54" customFormat="1" ht="15" customHeight="1" outlineLevel="1" x14ac:dyDescent="0.2">
      <c r="A107" s="186">
        <v>4227</v>
      </c>
      <c r="B107" s="176" t="s">
        <v>139</v>
      </c>
      <c r="C107" s="177"/>
      <c r="D107" s="178">
        <v>29962.5</v>
      </c>
      <c r="E107" s="179">
        <f t="shared" si="3"/>
        <v>0</v>
      </c>
      <c r="F107" s="107"/>
      <c r="G107" s="40"/>
      <c r="H107" s="40"/>
      <c r="I107" s="40"/>
    </row>
    <row r="108" spans="1:9" s="54" customFormat="1" ht="15" customHeight="1" outlineLevel="1" x14ac:dyDescent="0.2">
      <c r="A108" s="195" t="s">
        <v>124</v>
      </c>
      <c r="B108" s="196"/>
      <c r="C108" s="197">
        <f>+C84+C102</f>
        <v>1828575</v>
      </c>
      <c r="D108" s="197">
        <f>+D84+D102</f>
        <v>820270.67999999993</v>
      </c>
      <c r="E108" s="198">
        <f t="shared" si="3"/>
        <v>0.44858465198310155</v>
      </c>
      <c r="F108" s="107"/>
      <c r="G108" s="40"/>
      <c r="H108" s="40"/>
      <c r="I108" s="40"/>
    </row>
    <row r="109" spans="1:9" s="40" customFormat="1" ht="15" customHeight="1" x14ac:dyDescent="0.2">
      <c r="A109" s="149"/>
      <c r="B109" s="149"/>
      <c r="C109" s="150"/>
      <c r="D109" s="150"/>
      <c r="E109" s="151"/>
      <c r="F109" s="107"/>
    </row>
    <row r="110" spans="1:9" s="40" customFormat="1" ht="15" customHeight="1" x14ac:dyDescent="0.25">
      <c r="A110" s="104" t="s">
        <v>79</v>
      </c>
      <c r="B110" s="105"/>
      <c r="C110" s="105"/>
      <c r="D110" s="105"/>
      <c r="E110" s="106"/>
      <c r="F110" s="107"/>
    </row>
    <row r="111" spans="1:9" s="40" customFormat="1" ht="15" customHeight="1" outlineLevel="1" x14ac:dyDescent="0.2">
      <c r="A111" s="108" t="s">
        <v>54</v>
      </c>
      <c r="B111" s="109" t="s">
        <v>55</v>
      </c>
      <c r="C111" s="109" t="s">
        <v>56</v>
      </c>
      <c r="D111" s="109" t="s">
        <v>57</v>
      </c>
      <c r="E111" s="110" t="s">
        <v>58</v>
      </c>
      <c r="F111" s="107"/>
    </row>
    <row r="112" spans="1:9" s="54" customFormat="1" ht="15" customHeight="1" outlineLevel="1" x14ac:dyDescent="0.2">
      <c r="A112" s="161">
        <v>3</v>
      </c>
      <c r="B112" s="162" t="s">
        <v>91</v>
      </c>
      <c r="C112" s="163">
        <f>C113+C123</f>
        <v>4719109.7</v>
      </c>
      <c r="D112" s="163">
        <f>D113+D123</f>
        <v>2595789</v>
      </c>
      <c r="E112" s="164">
        <f t="shared" ref="E112:E156" si="4">IFERROR(D112/C112,0)</f>
        <v>0.55005905033315927</v>
      </c>
      <c r="F112" s="107"/>
      <c r="G112" s="40"/>
      <c r="H112" s="40"/>
      <c r="I112" s="40"/>
    </row>
    <row r="113" spans="1:9" s="40" customFormat="1" ht="15" customHeight="1" x14ac:dyDescent="0.2">
      <c r="A113" s="165">
        <v>31</v>
      </c>
      <c r="B113" s="166" t="s">
        <v>92</v>
      </c>
      <c r="C113" s="167">
        <v>2719109.7</v>
      </c>
      <c r="D113" s="168">
        <f>D114+D118+D120</f>
        <v>1741980.48</v>
      </c>
      <c r="E113" s="169">
        <f t="shared" si="4"/>
        <v>0.64064369304408719</v>
      </c>
      <c r="F113" s="107"/>
    </row>
    <row r="114" spans="1:9" s="40" customFormat="1" ht="15" customHeight="1" x14ac:dyDescent="0.2">
      <c r="A114" s="170">
        <v>311</v>
      </c>
      <c r="B114" s="171" t="s">
        <v>93</v>
      </c>
      <c r="C114" s="172"/>
      <c r="D114" s="173">
        <f>D115+D116+D117</f>
        <v>1451367.07</v>
      </c>
      <c r="E114" s="174">
        <f t="shared" si="4"/>
        <v>0</v>
      </c>
      <c r="F114" s="107"/>
    </row>
    <row r="115" spans="1:9" s="54" customFormat="1" ht="15" customHeight="1" outlineLevel="1" x14ac:dyDescent="0.2">
      <c r="A115" s="175">
        <v>3111</v>
      </c>
      <c r="B115" s="176" t="s">
        <v>94</v>
      </c>
      <c r="C115" s="177"/>
      <c r="D115" s="178">
        <v>729344.26</v>
      </c>
      <c r="E115" s="179">
        <f t="shared" si="4"/>
        <v>0</v>
      </c>
      <c r="F115" s="107"/>
      <c r="G115" s="40"/>
      <c r="H115" s="40"/>
      <c r="I115" s="40"/>
    </row>
    <row r="116" spans="1:9" s="54" customFormat="1" ht="15" customHeight="1" outlineLevel="1" x14ac:dyDescent="0.2">
      <c r="A116" s="175">
        <v>3113</v>
      </c>
      <c r="B116" s="176" t="s">
        <v>95</v>
      </c>
      <c r="C116" s="177"/>
      <c r="D116" s="178">
        <v>13044.39</v>
      </c>
      <c r="E116" s="179">
        <f t="shared" si="4"/>
        <v>0</v>
      </c>
      <c r="F116" s="107"/>
      <c r="G116" s="40"/>
      <c r="H116" s="40"/>
      <c r="I116" s="40"/>
    </row>
    <row r="117" spans="1:9" ht="15" customHeight="1" x14ac:dyDescent="0.2">
      <c r="A117" s="175">
        <v>3114</v>
      </c>
      <c r="B117" s="176" t="s">
        <v>96</v>
      </c>
      <c r="C117" s="178"/>
      <c r="D117" s="178">
        <v>708978.42</v>
      </c>
      <c r="E117" s="179">
        <f t="shared" si="4"/>
        <v>0</v>
      </c>
      <c r="G117" s="54"/>
      <c r="H117" s="54"/>
      <c r="I117" s="54"/>
    </row>
    <row r="118" spans="1:9" s="40" customFormat="1" ht="15" customHeight="1" x14ac:dyDescent="0.2">
      <c r="A118" s="170">
        <v>312</v>
      </c>
      <c r="B118" s="171" t="s">
        <v>97</v>
      </c>
      <c r="C118" s="180"/>
      <c r="D118" s="253">
        <f>D119</f>
        <v>88793.7</v>
      </c>
      <c r="E118" s="181">
        <f t="shared" si="4"/>
        <v>0</v>
      </c>
      <c r="F118" s="107"/>
      <c r="G118" s="54"/>
      <c r="H118" s="54"/>
      <c r="I118" s="54"/>
    </row>
    <row r="119" spans="1:9" s="40" customFormat="1" x14ac:dyDescent="0.2">
      <c r="A119" s="175">
        <v>3121</v>
      </c>
      <c r="B119" s="176" t="s">
        <v>97</v>
      </c>
      <c r="C119" s="177"/>
      <c r="D119" s="178">
        <v>88793.7</v>
      </c>
      <c r="E119" s="179">
        <f t="shared" si="4"/>
        <v>0</v>
      </c>
      <c r="F119" s="107"/>
    </row>
    <row r="120" spans="1:9" s="54" customFormat="1" x14ac:dyDescent="0.2">
      <c r="A120" s="170">
        <v>313</v>
      </c>
      <c r="B120" s="171" t="s">
        <v>135</v>
      </c>
      <c r="C120" s="172"/>
      <c r="D120" s="173">
        <f>D121+D122</f>
        <v>201819.71000000002</v>
      </c>
      <c r="E120" s="174">
        <f t="shared" si="4"/>
        <v>0</v>
      </c>
      <c r="F120" s="40"/>
      <c r="G120" s="40"/>
      <c r="H120" s="40"/>
      <c r="I120" s="40"/>
    </row>
    <row r="121" spans="1:9" s="40" customFormat="1" ht="13.5" customHeight="1" x14ac:dyDescent="0.2">
      <c r="A121" s="175">
        <v>3131</v>
      </c>
      <c r="B121" s="176" t="s">
        <v>136</v>
      </c>
      <c r="C121" s="177"/>
      <c r="D121" s="178">
        <v>201741.98</v>
      </c>
      <c r="E121" s="179">
        <f t="shared" si="4"/>
        <v>0</v>
      </c>
      <c r="F121" s="107"/>
    </row>
    <row r="122" spans="1:9" s="40" customFormat="1" ht="13.5" customHeight="1" x14ac:dyDescent="0.2">
      <c r="A122" s="175">
        <v>3133</v>
      </c>
      <c r="B122" s="176" t="s">
        <v>140</v>
      </c>
      <c r="C122" s="254"/>
      <c r="D122" s="255">
        <v>77.73</v>
      </c>
      <c r="E122" s="256">
        <f t="shared" si="4"/>
        <v>0</v>
      </c>
      <c r="F122" s="107"/>
      <c r="G122" s="54"/>
      <c r="H122" s="54"/>
      <c r="I122" s="54"/>
    </row>
    <row r="123" spans="1:9" s="40" customFormat="1" ht="16.5" customHeight="1" x14ac:dyDescent="0.2">
      <c r="A123" s="257"/>
      <c r="B123" s="166" t="s">
        <v>141</v>
      </c>
      <c r="C123" s="183">
        <f>+C124+C153+C158+C161</f>
        <v>2000000</v>
      </c>
      <c r="D123" s="183">
        <f>+D124+D153+D158</f>
        <v>853808.52000000014</v>
      </c>
      <c r="E123" s="184">
        <f t="shared" si="4"/>
        <v>0.42690426000000009</v>
      </c>
      <c r="F123" s="91"/>
    </row>
    <row r="124" spans="1:9" s="40" customFormat="1" ht="13.5" customHeight="1" outlineLevel="1" x14ac:dyDescent="0.2">
      <c r="A124" s="182">
        <v>32</v>
      </c>
      <c r="B124" s="166" t="s">
        <v>99</v>
      </c>
      <c r="C124" s="183">
        <v>1978000</v>
      </c>
      <c r="D124" s="183">
        <f>D125+D130+D137+D146</f>
        <v>834783.12000000011</v>
      </c>
      <c r="E124" s="184">
        <f t="shared" si="4"/>
        <v>0.42203393326592525</v>
      </c>
      <c r="F124" s="107"/>
    </row>
    <row r="125" spans="1:9" s="40" customFormat="1" ht="18" customHeight="1" x14ac:dyDescent="0.2">
      <c r="A125" s="194">
        <v>321</v>
      </c>
      <c r="B125" s="171" t="s">
        <v>142</v>
      </c>
      <c r="C125" s="180"/>
      <c r="D125" s="180">
        <f>D126+D127+D128+D129</f>
        <v>155539.13</v>
      </c>
      <c r="E125" s="181">
        <f t="shared" si="4"/>
        <v>0</v>
      </c>
      <c r="F125" s="107"/>
      <c r="G125" s="54"/>
      <c r="H125" s="54"/>
      <c r="I125" s="54"/>
    </row>
    <row r="126" spans="1:9" s="40" customFormat="1" ht="15" customHeight="1" x14ac:dyDescent="0.2">
      <c r="A126" s="175">
        <v>3211</v>
      </c>
      <c r="B126" s="176" t="s">
        <v>143</v>
      </c>
      <c r="C126" s="177"/>
      <c r="D126" s="178">
        <v>1827.84</v>
      </c>
      <c r="E126" s="179">
        <f t="shared" si="4"/>
        <v>0</v>
      </c>
      <c r="F126" s="107"/>
      <c r="G126" s="54"/>
      <c r="H126" s="54"/>
      <c r="I126" s="54"/>
    </row>
    <row r="127" spans="1:9" s="54" customFormat="1" ht="15" customHeight="1" x14ac:dyDescent="0.2">
      <c r="A127" s="175">
        <v>3212</v>
      </c>
      <c r="B127" s="176" t="s">
        <v>144</v>
      </c>
      <c r="C127" s="178"/>
      <c r="D127" s="178">
        <v>150817.69</v>
      </c>
      <c r="E127" s="179">
        <f t="shared" si="4"/>
        <v>0</v>
      </c>
      <c r="F127" s="107"/>
      <c r="G127"/>
      <c r="H127"/>
      <c r="I127"/>
    </row>
    <row r="128" spans="1:9" s="40" customFormat="1" ht="15" customHeight="1" x14ac:dyDescent="0.2">
      <c r="A128" s="175">
        <v>3213</v>
      </c>
      <c r="B128" s="176" t="s">
        <v>145</v>
      </c>
      <c r="C128" s="177"/>
      <c r="D128" s="178">
        <v>1370.6</v>
      </c>
      <c r="E128" s="179">
        <f t="shared" si="4"/>
        <v>0</v>
      </c>
    </row>
    <row r="129" spans="1:9" s="40" customFormat="1" ht="15" customHeight="1" x14ac:dyDescent="0.2">
      <c r="A129" s="175">
        <v>3214</v>
      </c>
      <c r="B129" s="176" t="s">
        <v>146</v>
      </c>
      <c r="C129" s="177"/>
      <c r="D129" s="178">
        <v>1523</v>
      </c>
      <c r="E129" s="179">
        <f t="shared" si="4"/>
        <v>0</v>
      </c>
      <c r="F129" s="107"/>
    </row>
    <row r="130" spans="1:9" s="40" customFormat="1" ht="15" customHeight="1" outlineLevel="1" x14ac:dyDescent="0.2">
      <c r="A130" s="170">
        <v>322</v>
      </c>
      <c r="B130" s="171" t="s">
        <v>100</v>
      </c>
      <c r="C130" s="172"/>
      <c r="D130" s="173">
        <f>D131+D132+D133+D134+D135+D136</f>
        <v>378186.95</v>
      </c>
      <c r="E130" s="174">
        <f t="shared" si="4"/>
        <v>0</v>
      </c>
      <c r="F130" s="107"/>
      <c r="G130" s="54"/>
      <c r="H130" s="54"/>
      <c r="I130" s="54"/>
    </row>
    <row r="131" spans="1:9" s="40" customFormat="1" ht="15" customHeight="1" outlineLevel="1" x14ac:dyDescent="0.2">
      <c r="A131" s="175">
        <v>3221</v>
      </c>
      <c r="B131" s="176" t="s">
        <v>101</v>
      </c>
      <c r="C131" s="177"/>
      <c r="D131" s="178">
        <v>44818.76</v>
      </c>
      <c r="E131" s="179">
        <f t="shared" si="4"/>
        <v>0</v>
      </c>
      <c r="F131" s="91"/>
    </row>
    <row r="132" spans="1:9" s="40" customFormat="1" ht="15" customHeight="1" outlineLevel="1" x14ac:dyDescent="0.2">
      <c r="A132" s="175">
        <v>3222</v>
      </c>
      <c r="B132" s="176" t="s">
        <v>102</v>
      </c>
      <c r="C132" s="177"/>
      <c r="D132" s="178">
        <v>299216.31</v>
      </c>
      <c r="E132" s="179">
        <f t="shared" si="4"/>
        <v>0</v>
      </c>
      <c r="F132" s="107"/>
    </row>
    <row r="133" spans="1:9" s="40" customFormat="1" ht="15" customHeight="1" outlineLevel="1" x14ac:dyDescent="0.2">
      <c r="A133" s="175">
        <v>3223</v>
      </c>
      <c r="B133" s="176" t="s">
        <v>103</v>
      </c>
      <c r="C133" s="177"/>
      <c r="D133" s="178">
        <v>22788.400000000001</v>
      </c>
      <c r="E133" s="179">
        <f t="shared" si="4"/>
        <v>0</v>
      </c>
      <c r="F133" s="91"/>
    </row>
    <row r="134" spans="1:9" s="40" customFormat="1" ht="15" customHeight="1" outlineLevel="1" x14ac:dyDescent="0.2">
      <c r="A134" s="186">
        <v>3224</v>
      </c>
      <c r="B134" s="176" t="s">
        <v>147</v>
      </c>
      <c r="C134" s="178"/>
      <c r="D134" s="178">
        <v>5784.51</v>
      </c>
      <c r="E134" s="179">
        <f t="shared" si="4"/>
        <v>0</v>
      </c>
      <c r="F134" s="107"/>
    </row>
    <row r="135" spans="1:9" s="40" customFormat="1" ht="15" customHeight="1" outlineLevel="1" x14ac:dyDescent="0.2">
      <c r="A135" s="175">
        <v>3225</v>
      </c>
      <c r="B135" s="176" t="s">
        <v>104</v>
      </c>
      <c r="C135" s="177"/>
      <c r="D135" s="178">
        <v>5168.67</v>
      </c>
      <c r="E135" s="179">
        <f t="shared" si="4"/>
        <v>0</v>
      </c>
      <c r="F135" s="91"/>
    </row>
    <row r="136" spans="1:9" s="40" customFormat="1" ht="15" customHeight="1" outlineLevel="1" x14ac:dyDescent="0.2">
      <c r="A136" s="175">
        <v>3227</v>
      </c>
      <c r="B136" s="176" t="s">
        <v>148</v>
      </c>
      <c r="C136" s="177"/>
      <c r="D136" s="178">
        <v>410.3</v>
      </c>
      <c r="E136" s="179">
        <f t="shared" si="4"/>
        <v>0</v>
      </c>
      <c r="F136" s="107"/>
    </row>
    <row r="137" spans="1:9" s="54" customFormat="1" ht="15" customHeight="1" outlineLevel="1" x14ac:dyDescent="0.2">
      <c r="A137" s="170">
        <v>323</v>
      </c>
      <c r="B137" s="171" t="s">
        <v>105</v>
      </c>
      <c r="C137" s="172"/>
      <c r="D137" s="173">
        <f>SUM(D138:D145)</f>
        <v>289577.23</v>
      </c>
      <c r="E137" s="174">
        <f t="shared" si="4"/>
        <v>0</v>
      </c>
      <c r="F137" s="107"/>
    </row>
    <row r="138" spans="1:9" ht="15" customHeight="1" outlineLevel="1" x14ac:dyDescent="0.2">
      <c r="A138" s="186">
        <v>3231</v>
      </c>
      <c r="B138" s="176" t="s">
        <v>149</v>
      </c>
      <c r="C138" s="177"/>
      <c r="D138" s="178">
        <v>18689.2</v>
      </c>
      <c r="E138" s="179">
        <f t="shared" si="4"/>
        <v>0</v>
      </c>
      <c r="F138" s="91"/>
      <c r="G138" s="40"/>
      <c r="H138" s="40"/>
      <c r="I138" s="40"/>
    </row>
    <row r="139" spans="1:9" ht="15" customHeight="1" outlineLevel="1" x14ac:dyDescent="0.2">
      <c r="A139" s="186">
        <v>3232</v>
      </c>
      <c r="B139" s="176" t="s">
        <v>106</v>
      </c>
      <c r="C139" s="178"/>
      <c r="D139" s="178">
        <v>150969.54</v>
      </c>
      <c r="E139" s="179">
        <f t="shared" si="4"/>
        <v>0</v>
      </c>
      <c r="G139" s="40"/>
      <c r="H139" s="40"/>
      <c r="I139" s="40"/>
    </row>
    <row r="140" spans="1:9" s="40" customFormat="1" ht="15" customHeight="1" outlineLevel="1" x14ac:dyDescent="0.2">
      <c r="A140" s="186">
        <v>3233</v>
      </c>
      <c r="B140" s="176" t="s">
        <v>150</v>
      </c>
      <c r="C140" s="177"/>
      <c r="D140" s="178">
        <v>2115.2600000000002</v>
      </c>
      <c r="E140" s="179">
        <f t="shared" si="4"/>
        <v>0</v>
      </c>
      <c r="F140" s="107"/>
    </row>
    <row r="141" spans="1:9" s="40" customFormat="1" ht="15" customHeight="1" outlineLevel="1" x14ac:dyDescent="0.2">
      <c r="A141" s="186">
        <v>3234</v>
      </c>
      <c r="B141" s="176" t="s">
        <v>107</v>
      </c>
      <c r="C141" s="177"/>
      <c r="D141" s="178">
        <v>72008.03</v>
      </c>
      <c r="E141" s="179">
        <f t="shared" si="4"/>
        <v>0</v>
      </c>
      <c r="F141" s="107"/>
    </row>
    <row r="142" spans="1:9" s="40" customFormat="1" ht="15" customHeight="1" outlineLevel="1" x14ac:dyDescent="0.2">
      <c r="A142" s="186">
        <v>3236</v>
      </c>
      <c r="B142" s="176" t="s">
        <v>151</v>
      </c>
      <c r="C142" s="178"/>
      <c r="D142" s="178">
        <v>7505.68</v>
      </c>
      <c r="E142" s="179">
        <f t="shared" si="4"/>
        <v>0</v>
      </c>
      <c r="F142" s="91"/>
    </row>
    <row r="143" spans="1:9" s="40" customFormat="1" ht="15" customHeight="1" outlineLevel="1" x14ac:dyDescent="0.2">
      <c r="A143" s="186">
        <v>3237</v>
      </c>
      <c r="B143" s="176" t="s">
        <v>152</v>
      </c>
      <c r="C143" s="177"/>
      <c r="D143" s="178">
        <v>8769.0499999999993</v>
      </c>
      <c r="E143" s="179">
        <f t="shared" si="4"/>
        <v>0</v>
      </c>
      <c r="F143" s="107"/>
    </row>
    <row r="144" spans="1:9" s="40" customFormat="1" ht="15" customHeight="1" outlineLevel="1" x14ac:dyDescent="0.2">
      <c r="A144" s="186">
        <v>3238</v>
      </c>
      <c r="B144" s="176" t="s">
        <v>153</v>
      </c>
      <c r="C144" s="177"/>
      <c r="D144" s="178">
        <v>18054.66</v>
      </c>
      <c r="E144" s="179">
        <f t="shared" si="4"/>
        <v>0</v>
      </c>
      <c r="F144" s="107"/>
    </row>
    <row r="145" spans="1:9" s="40" customFormat="1" ht="15" customHeight="1" outlineLevel="1" x14ac:dyDescent="0.2">
      <c r="A145" s="186">
        <v>3239</v>
      </c>
      <c r="B145" s="176" t="s">
        <v>137</v>
      </c>
      <c r="C145" s="177"/>
      <c r="D145" s="178">
        <v>11465.81</v>
      </c>
      <c r="E145" s="179">
        <f t="shared" si="4"/>
        <v>0</v>
      </c>
      <c r="F145" s="107"/>
    </row>
    <row r="146" spans="1:9" s="40" customFormat="1" ht="15" customHeight="1" outlineLevel="1" x14ac:dyDescent="0.2">
      <c r="A146" s="170">
        <v>329</v>
      </c>
      <c r="B146" s="188" t="s">
        <v>108</v>
      </c>
      <c r="C146" s="172"/>
      <c r="D146" s="173">
        <f>SUM(D147:D152)</f>
        <v>11479.81</v>
      </c>
      <c r="E146" s="174">
        <f t="shared" si="4"/>
        <v>0</v>
      </c>
      <c r="F146" s="107"/>
    </row>
    <row r="147" spans="1:9" s="40" customFormat="1" ht="15" customHeight="1" x14ac:dyDescent="0.2">
      <c r="A147" s="175">
        <v>3291</v>
      </c>
      <c r="B147" s="176" t="s">
        <v>109</v>
      </c>
      <c r="C147" s="177"/>
      <c r="D147" s="185">
        <v>0</v>
      </c>
      <c r="E147" s="189">
        <f t="shared" si="4"/>
        <v>0</v>
      </c>
      <c r="F147" s="107"/>
      <c r="G147" s="54"/>
      <c r="H147" s="54"/>
      <c r="I147" s="54"/>
    </row>
    <row r="148" spans="1:9" s="40" customFormat="1" ht="15" customHeight="1" x14ac:dyDescent="0.2">
      <c r="A148" s="186">
        <v>3292</v>
      </c>
      <c r="B148" s="176" t="s">
        <v>154</v>
      </c>
      <c r="C148" s="177"/>
      <c r="D148" s="178">
        <v>2977.38</v>
      </c>
      <c r="E148" s="179">
        <f t="shared" si="4"/>
        <v>0</v>
      </c>
      <c r="F148" s="107"/>
      <c r="G148"/>
      <c r="H148"/>
      <c r="I148"/>
    </row>
    <row r="149" spans="1:9" s="40" customFormat="1" ht="15" customHeight="1" x14ac:dyDescent="0.2">
      <c r="A149" s="186">
        <v>3293</v>
      </c>
      <c r="B149" s="176" t="s">
        <v>155</v>
      </c>
      <c r="C149" s="177"/>
      <c r="D149" s="178">
        <v>106.83</v>
      </c>
      <c r="E149" s="179">
        <f t="shared" si="4"/>
        <v>0</v>
      </c>
      <c r="F149" s="107"/>
      <c r="G149"/>
      <c r="H149"/>
      <c r="I149"/>
    </row>
    <row r="150" spans="1:9" s="40" customFormat="1" ht="15" customHeight="1" x14ac:dyDescent="0.2">
      <c r="A150" s="186">
        <v>3295</v>
      </c>
      <c r="B150" s="176" t="s">
        <v>156</v>
      </c>
      <c r="C150" s="178"/>
      <c r="D150" s="178">
        <v>1933.63</v>
      </c>
      <c r="E150" s="179">
        <f t="shared" si="4"/>
        <v>0</v>
      </c>
    </row>
    <row r="151" spans="1:9" s="54" customFormat="1" ht="15" customHeight="1" x14ac:dyDescent="0.2">
      <c r="A151" s="186">
        <v>3296</v>
      </c>
      <c r="B151" s="176" t="s">
        <v>157</v>
      </c>
      <c r="C151" s="178"/>
      <c r="D151" s="178">
        <v>3984.99</v>
      </c>
      <c r="E151" s="179">
        <f t="shared" si="4"/>
        <v>0</v>
      </c>
      <c r="F151" s="40"/>
      <c r="G151" s="40"/>
      <c r="H151" s="40"/>
      <c r="I151" s="40"/>
    </row>
    <row r="152" spans="1:9" ht="15" customHeight="1" x14ac:dyDescent="0.2">
      <c r="A152" s="186">
        <v>3299</v>
      </c>
      <c r="B152" s="176" t="s">
        <v>158</v>
      </c>
      <c r="C152" s="177"/>
      <c r="D152" s="178">
        <v>2476.98</v>
      </c>
      <c r="E152" s="179">
        <f t="shared" si="4"/>
        <v>0</v>
      </c>
      <c r="F152" s="40"/>
      <c r="G152" s="40"/>
      <c r="H152" s="40"/>
      <c r="I152" s="40"/>
    </row>
    <row r="153" spans="1:9" ht="15" customHeight="1" outlineLevel="1" x14ac:dyDescent="0.2">
      <c r="A153" s="182">
        <v>34</v>
      </c>
      <c r="B153" s="166" t="s">
        <v>128</v>
      </c>
      <c r="C153" s="167">
        <v>1000</v>
      </c>
      <c r="D153" s="167">
        <f>D154</f>
        <v>8761.369999999999</v>
      </c>
      <c r="E153" s="169">
        <f t="shared" si="4"/>
        <v>8.7613699999999994</v>
      </c>
      <c r="F153" s="40"/>
      <c r="G153" s="40"/>
      <c r="H153" s="40"/>
      <c r="I153" s="40"/>
    </row>
    <row r="154" spans="1:9" ht="15" customHeight="1" outlineLevel="1" x14ac:dyDescent="0.2">
      <c r="A154" s="170">
        <v>343</v>
      </c>
      <c r="B154" s="171" t="s">
        <v>129</v>
      </c>
      <c r="C154" s="258">
        <f>C155+C156</f>
        <v>0</v>
      </c>
      <c r="D154" s="258">
        <f>D155+D156+D157</f>
        <v>8761.369999999999</v>
      </c>
      <c r="E154" s="259">
        <f t="shared" si="4"/>
        <v>0</v>
      </c>
      <c r="F154" s="40"/>
      <c r="G154" s="40"/>
      <c r="H154" s="40"/>
      <c r="I154" s="40"/>
    </row>
    <row r="155" spans="1:9" ht="15" customHeight="1" outlineLevel="1" x14ac:dyDescent="0.2">
      <c r="A155" s="175">
        <v>3431</v>
      </c>
      <c r="B155" s="176" t="s">
        <v>159</v>
      </c>
      <c r="C155" s="254"/>
      <c r="D155" s="178">
        <v>4938.5</v>
      </c>
      <c r="E155" s="179">
        <f t="shared" si="4"/>
        <v>0</v>
      </c>
      <c r="F155" s="40"/>
      <c r="G155" s="40"/>
      <c r="H155" s="40"/>
      <c r="I155" s="40"/>
    </row>
    <row r="156" spans="1:9" ht="15" customHeight="1" outlineLevel="1" x14ac:dyDescent="0.2">
      <c r="A156" s="175">
        <v>3433</v>
      </c>
      <c r="B156" s="176" t="s">
        <v>160</v>
      </c>
      <c r="C156" s="254"/>
      <c r="D156" s="178">
        <v>3822.87</v>
      </c>
      <c r="E156" s="179">
        <f t="shared" si="4"/>
        <v>0</v>
      </c>
      <c r="F156" s="40"/>
      <c r="G156" s="40"/>
      <c r="H156" s="40"/>
      <c r="I156" s="40"/>
    </row>
    <row r="157" spans="1:9" ht="15" customHeight="1" outlineLevel="1" x14ac:dyDescent="0.2">
      <c r="A157" s="175">
        <v>3434</v>
      </c>
      <c r="B157" s="176" t="s">
        <v>130</v>
      </c>
      <c r="C157" s="254"/>
      <c r="D157" s="178"/>
      <c r="E157" s="179"/>
      <c r="F157" s="40"/>
      <c r="G157" s="40"/>
      <c r="H157" s="40"/>
      <c r="I157" s="40"/>
    </row>
    <row r="158" spans="1:9" ht="25.35" customHeight="1" outlineLevel="1" x14ac:dyDescent="0.2">
      <c r="A158" s="182">
        <v>37</v>
      </c>
      <c r="B158" s="260" t="s">
        <v>161</v>
      </c>
      <c r="C158" s="167">
        <v>21000</v>
      </c>
      <c r="D158" s="167">
        <f>D159</f>
        <v>10264.030000000001</v>
      </c>
      <c r="E158" s="169">
        <f>IFERROR(D158/C158,0)</f>
        <v>0.48876333333333338</v>
      </c>
      <c r="F158" s="40"/>
      <c r="G158" s="40"/>
      <c r="H158" s="40"/>
      <c r="I158" s="40"/>
    </row>
    <row r="159" spans="1:9" ht="15" customHeight="1" outlineLevel="1" x14ac:dyDescent="0.2">
      <c r="A159" s="170">
        <v>372</v>
      </c>
      <c r="B159" s="171" t="s">
        <v>162</v>
      </c>
      <c r="C159" s="173">
        <f>C160</f>
        <v>0</v>
      </c>
      <c r="D159" s="173">
        <f>D160</f>
        <v>10264.030000000001</v>
      </c>
      <c r="E159" s="174">
        <f>IFERROR(D159/C159,0)</f>
        <v>0</v>
      </c>
      <c r="F159" s="40"/>
      <c r="G159" s="40"/>
      <c r="H159" s="40"/>
      <c r="I159" s="40"/>
    </row>
    <row r="160" spans="1:9" ht="15" customHeight="1" outlineLevel="1" x14ac:dyDescent="0.2">
      <c r="A160" s="175">
        <v>3721</v>
      </c>
      <c r="B160" s="176" t="s">
        <v>163</v>
      </c>
      <c r="C160" s="185"/>
      <c r="D160" s="178">
        <v>10264.030000000001</v>
      </c>
      <c r="E160" s="179">
        <f>IFERROR(D160/C160,0)</f>
        <v>0</v>
      </c>
      <c r="F160" s="40"/>
      <c r="G160" s="40"/>
      <c r="H160" s="40"/>
      <c r="I160" s="40"/>
    </row>
    <row r="161" spans="1:9" ht="15" customHeight="1" x14ac:dyDescent="0.2">
      <c r="A161" s="261">
        <v>38</v>
      </c>
      <c r="B161" s="262" t="s">
        <v>164</v>
      </c>
      <c r="C161" s="263">
        <v>0</v>
      </c>
      <c r="D161" s="264">
        <v>0</v>
      </c>
      <c r="E161" s="179">
        <f>IFERROR(D161/C161,0)</f>
        <v>0</v>
      </c>
      <c r="F161" s="54"/>
      <c r="G161" s="54"/>
      <c r="H161" s="54"/>
      <c r="I161" s="54"/>
    </row>
    <row r="162" spans="1:9" x14ac:dyDescent="0.2">
      <c r="A162" s="195" t="s">
        <v>124</v>
      </c>
      <c r="B162" s="196"/>
      <c r="C162" s="197">
        <f>+C112</f>
        <v>4719109.7</v>
      </c>
      <c r="D162" s="197">
        <f>+D112</f>
        <v>2595789</v>
      </c>
      <c r="E162" s="198">
        <f>IFERROR(D162/C162,0)</f>
        <v>0.55005905033315927</v>
      </c>
    </row>
    <row r="163" spans="1:9" x14ac:dyDescent="0.2">
      <c r="A163" s="91"/>
      <c r="B163" s="91"/>
      <c r="C163" s="265"/>
      <c r="D163" s="265"/>
      <c r="E163" s="92"/>
    </row>
    <row r="164" spans="1:9" ht="15" x14ac:dyDescent="0.25">
      <c r="A164" s="104" t="s">
        <v>165</v>
      </c>
      <c r="B164" s="105"/>
      <c r="C164" s="105"/>
      <c r="D164" s="105"/>
      <c r="E164" s="106"/>
    </row>
    <row r="165" spans="1:9" x14ac:dyDescent="0.2">
      <c r="A165" s="108" t="s">
        <v>54</v>
      </c>
      <c r="B165" s="109" t="s">
        <v>55</v>
      </c>
      <c r="C165" s="109" t="s">
        <v>56</v>
      </c>
      <c r="D165" s="109" t="s">
        <v>57</v>
      </c>
      <c r="E165" s="110" t="s">
        <v>58</v>
      </c>
    </row>
    <row r="166" spans="1:9" x14ac:dyDescent="0.2">
      <c r="A166" s="161">
        <v>3</v>
      </c>
      <c r="B166" s="162" t="s">
        <v>91</v>
      </c>
      <c r="C166" s="163">
        <f>+C167</f>
        <v>200000</v>
      </c>
      <c r="D166" s="163">
        <f>+D167</f>
        <v>0</v>
      </c>
      <c r="E166" s="164">
        <f t="shared" ref="E166:E174" si="5">IFERROR(D166/C166,0)</f>
        <v>0</v>
      </c>
    </row>
    <row r="167" spans="1:9" x14ac:dyDescent="0.2">
      <c r="A167" s="182">
        <v>31</v>
      </c>
      <c r="B167" s="166" t="s">
        <v>92</v>
      </c>
      <c r="C167" s="183">
        <f>+C169</f>
        <v>200000</v>
      </c>
      <c r="D167" s="183">
        <f>+D169</f>
        <v>0</v>
      </c>
      <c r="E167" s="184">
        <f t="shared" si="5"/>
        <v>0</v>
      </c>
    </row>
    <row r="168" spans="1:9" x14ac:dyDescent="0.2">
      <c r="A168" s="170">
        <v>311</v>
      </c>
      <c r="B168" s="171" t="s">
        <v>93</v>
      </c>
      <c r="C168" s="177">
        <v>200000</v>
      </c>
      <c r="D168" s="173">
        <f>+D169</f>
        <v>0</v>
      </c>
      <c r="E168" s="174">
        <f t="shared" si="5"/>
        <v>0</v>
      </c>
    </row>
    <row r="169" spans="1:9" x14ac:dyDescent="0.2">
      <c r="A169" s="175">
        <v>3111</v>
      </c>
      <c r="B169" s="176" t="s">
        <v>166</v>
      </c>
      <c r="C169" s="177">
        <v>200000</v>
      </c>
      <c r="D169" s="178">
        <v>0</v>
      </c>
      <c r="E169" s="179">
        <f t="shared" si="5"/>
        <v>0</v>
      </c>
    </row>
    <row r="170" spans="1:9" x14ac:dyDescent="0.2">
      <c r="A170" s="190">
        <v>4</v>
      </c>
      <c r="B170" s="162" t="s">
        <v>138</v>
      </c>
      <c r="C170" s="266">
        <v>71627.740000000005</v>
      </c>
      <c r="D170" s="267"/>
      <c r="E170" s="268">
        <f t="shared" si="5"/>
        <v>0</v>
      </c>
    </row>
    <row r="171" spans="1:9" x14ac:dyDescent="0.2">
      <c r="A171" s="269">
        <v>42</v>
      </c>
      <c r="B171" s="270" t="s">
        <v>111</v>
      </c>
      <c r="C171" s="266">
        <v>71627.740000000005</v>
      </c>
      <c r="D171" s="271"/>
      <c r="E171" s="272">
        <f t="shared" si="5"/>
        <v>0</v>
      </c>
    </row>
    <row r="172" spans="1:9" x14ac:dyDescent="0.2">
      <c r="A172" s="175">
        <v>422</v>
      </c>
      <c r="B172" s="176" t="s">
        <v>112</v>
      </c>
      <c r="C172" s="177">
        <v>71627.64</v>
      </c>
      <c r="D172" s="178"/>
      <c r="E172" s="179">
        <f t="shared" si="5"/>
        <v>0</v>
      </c>
    </row>
    <row r="173" spans="1:9" x14ac:dyDescent="0.2">
      <c r="A173" s="175">
        <v>4227</v>
      </c>
      <c r="B173" s="176"/>
      <c r="C173" s="177">
        <v>71627.64</v>
      </c>
      <c r="D173" s="178"/>
      <c r="E173" s="179">
        <f t="shared" si="5"/>
        <v>0</v>
      </c>
    </row>
    <row r="174" spans="1:9" x14ac:dyDescent="0.2">
      <c r="A174" s="195" t="s">
        <v>124</v>
      </c>
      <c r="B174" s="196"/>
      <c r="C174" s="197">
        <f>+C166+C170</f>
        <v>271627.74</v>
      </c>
      <c r="D174" s="197">
        <f>+D166</f>
        <v>0</v>
      </c>
      <c r="E174" s="198">
        <f t="shared" si="5"/>
        <v>0</v>
      </c>
    </row>
    <row r="175" spans="1:9" x14ac:dyDescent="0.2">
      <c r="A175" s="91"/>
      <c r="B175" s="91"/>
      <c r="C175" s="265"/>
      <c r="D175" s="265"/>
      <c r="E175" s="92"/>
    </row>
    <row r="176" spans="1:9" x14ac:dyDescent="0.2">
      <c r="A176"/>
      <c r="B176"/>
      <c r="C176"/>
      <c r="D176"/>
      <c r="E176"/>
    </row>
    <row r="177" spans="1:5" ht="15" x14ac:dyDescent="0.25">
      <c r="A177" s="104" t="s">
        <v>167</v>
      </c>
      <c r="B177" s="105"/>
      <c r="C177" s="105"/>
      <c r="D177" s="105"/>
      <c r="E177" s="106"/>
    </row>
    <row r="178" spans="1:5" x14ac:dyDescent="0.2">
      <c r="A178" s="108" t="s">
        <v>54</v>
      </c>
      <c r="B178" s="109" t="s">
        <v>55</v>
      </c>
      <c r="C178" s="109" t="s">
        <v>56</v>
      </c>
      <c r="D178" s="109" t="s">
        <v>57</v>
      </c>
      <c r="E178" s="110" t="s">
        <v>58</v>
      </c>
    </row>
    <row r="179" spans="1:5" x14ac:dyDescent="0.2">
      <c r="A179" s="161">
        <v>3</v>
      </c>
      <c r="B179" s="162" t="s">
        <v>91</v>
      </c>
      <c r="C179" s="163">
        <f>+C180</f>
        <v>0</v>
      </c>
      <c r="D179" s="163">
        <f>+D180</f>
        <v>376.87</v>
      </c>
      <c r="E179" s="164">
        <f>IFERROR(D179/C179,0)</f>
        <v>0</v>
      </c>
    </row>
    <row r="180" spans="1:5" x14ac:dyDescent="0.2">
      <c r="A180" s="182">
        <v>32</v>
      </c>
      <c r="B180" s="166" t="s">
        <v>99</v>
      </c>
      <c r="C180" s="183">
        <f>+C182</f>
        <v>0</v>
      </c>
      <c r="D180" s="183">
        <f>+D182</f>
        <v>376.87</v>
      </c>
      <c r="E180" s="184">
        <f>IFERROR(D180/C180,0)</f>
        <v>0</v>
      </c>
    </row>
    <row r="181" spans="1:5" x14ac:dyDescent="0.2">
      <c r="A181" s="170">
        <v>322</v>
      </c>
      <c r="B181" s="171" t="s">
        <v>100</v>
      </c>
      <c r="C181" s="177">
        <v>0</v>
      </c>
      <c r="D181" s="173">
        <f>+D182</f>
        <v>376.87</v>
      </c>
      <c r="E181" s="174">
        <f>IFERROR(D181/C181,0)</f>
        <v>0</v>
      </c>
    </row>
    <row r="182" spans="1:5" x14ac:dyDescent="0.2">
      <c r="A182" s="175">
        <v>3222</v>
      </c>
      <c r="B182" s="176" t="s">
        <v>102</v>
      </c>
      <c r="C182" s="177">
        <v>0</v>
      </c>
      <c r="D182" s="178">
        <v>376.87</v>
      </c>
      <c r="E182" s="179">
        <f>IFERROR(D182/C182,0)</f>
        <v>0</v>
      </c>
    </row>
    <row r="183" spans="1:5" x14ac:dyDescent="0.2">
      <c r="A183" s="195" t="s">
        <v>124</v>
      </c>
      <c r="B183" s="196"/>
      <c r="C183" s="197">
        <f>+C179</f>
        <v>0</v>
      </c>
      <c r="D183" s="197">
        <f>+D179</f>
        <v>376.87</v>
      </c>
      <c r="E183" s="198">
        <f>IFERROR(D183/C183,0)</f>
        <v>0</v>
      </c>
    </row>
    <row r="185" spans="1:5" ht="15" x14ac:dyDescent="0.25">
      <c r="A185" s="104" t="s">
        <v>168</v>
      </c>
      <c r="B185" s="105"/>
      <c r="C185" s="105"/>
      <c r="D185" s="105"/>
      <c r="E185" s="106"/>
    </row>
    <row r="186" spans="1:5" x14ac:dyDescent="0.2">
      <c r="A186" s="108" t="s">
        <v>54</v>
      </c>
      <c r="B186" s="109" t="s">
        <v>55</v>
      </c>
      <c r="C186" s="109" t="s">
        <v>56</v>
      </c>
      <c r="D186" s="109" t="s">
        <v>57</v>
      </c>
      <c r="E186" s="110" t="s">
        <v>58</v>
      </c>
    </row>
    <row r="187" spans="1:5" x14ac:dyDescent="0.2">
      <c r="A187" s="161">
        <v>4</v>
      </c>
      <c r="B187" s="162" t="s">
        <v>138</v>
      </c>
      <c r="C187" s="163">
        <f>+C188</f>
        <v>5200</v>
      </c>
      <c r="D187" s="163">
        <f>+D188</f>
        <v>0</v>
      </c>
      <c r="E187" s="164">
        <f>IFERROR(D187/C187,0)</f>
        <v>0</v>
      </c>
    </row>
    <row r="188" spans="1:5" x14ac:dyDescent="0.2">
      <c r="A188" s="182">
        <v>42</v>
      </c>
      <c r="B188" s="166" t="s">
        <v>111</v>
      </c>
      <c r="C188" s="183">
        <f>+C190</f>
        <v>5200</v>
      </c>
      <c r="D188" s="183">
        <f>+D190</f>
        <v>0</v>
      </c>
      <c r="E188" s="184">
        <f>IFERROR(D188/C188,0)</f>
        <v>0</v>
      </c>
    </row>
    <row r="189" spans="1:5" x14ac:dyDescent="0.2">
      <c r="A189" s="170"/>
      <c r="B189" s="171"/>
      <c r="C189" s="177">
        <v>5200</v>
      </c>
      <c r="D189" s="173">
        <f>+D190</f>
        <v>0</v>
      </c>
      <c r="E189" s="174">
        <f>IFERROR(D189/C189,0)</f>
        <v>0</v>
      </c>
    </row>
    <row r="190" spans="1:5" x14ac:dyDescent="0.2">
      <c r="A190" s="175"/>
      <c r="B190" s="176"/>
      <c r="C190" s="177">
        <v>5200</v>
      </c>
      <c r="D190" s="178"/>
      <c r="E190" s="179">
        <f>IFERROR(D190/C190,0)</f>
        <v>0</v>
      </c>
    </row>
    <row r="191" spans="1:5" x14ac:dyDescent="0.2">
      <c r="A191" s="195" t="s">
        <v>124</v>
      </c>
      <c r="B191" s="196"/>
      <c r="C191" s="197">
        <f>+C187</f>
        <v>5200</v>
      </c>
      <c r="D191" s="197">
        <f>+D187</f>
        <v>0</v>
      </c>
      <c r="E191" s="198">
        <f>IFERROR(D191/C191,0)</f>
        <v>0</v>
      </c>
    </row>
    <row r="192" spans="1:5" x14ac:dyDescent="0.2">
      <c r="B192" s="40"/>
      <c r="C192" s="40"/>
      <c r="D192" s="40"/>
      <c r="E192" s="40"/>
    </row>
    <row r="193" spans="2:5" x14ac:dyDescent="0.2">
      <c r="B193" s="40"/>
      <c r="C193" s="40"/>
      <c r="D193" s="40"/>
      <c r="E193" s="40"/>
    </row>
    <row r="194" spans="2:5" x14ac:dyDescent="0.2">
      <c r="B194" s="40"/>
      <c r="C194" s="40"/>
      <c r="D194" s="40"/>
      <c r="E194" s="40"/>
    </row>
    <row r="195" spans="2:5" x14ac:dyDescent="0.2">
      <c r="B195" s="54"/>
      <c r="C195" s="54"/>
      <c r="D195" s="54"/>
      <c r="E195" s="54"/>
    </row>
  </sheetData>
  <mergeCells count="10">
    <mergeCell ref="A1:E1"/>
    <mergeCell ref="A2:E2"/>
    <mergeCell ref="A3:E3"/>
    <mergeCell ref="A4:B4"/>
    <mergeCell ref="A5:B5"/>
    <mergeCell ref="A6:B6"/>
    <mergeCell ref="A7:B7"/>
    <mergeCell ref="A58:B58"/>
    <mergeCell ref="A74:B74"/>
    <mergeCell ref="A80:B80"/>
  </mergeCells>
  <pageMargins left="0.7" right="0.7" top="0.75" bottom="0.75" header="0.511811023622047" footer="0.511811023622047"/>
  <pageSetup paperSize="9" scale="8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425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OPĆI DIO-UKUPNO</vt:lpstr>
      <vt:lpstr>OPĆI DIO-PO IZVORIMA</vt:lpstr>
      <vt:lpstr>PRIHODI</vt:lpstr>
      <vt:lpstr>RASHODI</vt:lpstr>
      <vt:lpstr>'OPĆI DIO-UKUPNO'!Podrucje_ispisa</vt:lpstr>
      <vt:lpstr>RASHODI!Podrucje_ispisa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Korisnik557</dc:creator>
  <dc:description/>
  <cp:lastModifiedBy>Dom Split</cp:lastModifiedBy>
  <cp:revision>56</cp:revision>
  <cp:lastPrinted>2023-07-17T10:20:46Z</cp:lastPrinted>
  <dcterms:created xsi:type="dcterms:W3CDTF">2017-04-04T11:56:02Z</dcterms:created>
  <dcterms:modified xsi:type="dcterms:W3CDTF">2024-07-25T07:34:47Z</dcterms:modified>
  <dc:language>hr-HR</dc:language>
</cp:coreProperties>
</file>